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ing.zade\Documents\Strateginis\2026-2028 SSVP\2026-2028 m. projektas SSVP\"/>
    </mc:Choice>
  </mc:AlternateContent>
  <xr:revisionPtr revIDLastSave="0" documentId="13_ncr:1_{D673B255-2A77-47BE-B2E3-BCB1CF77B296}" xr6:coauthVersionLast="47" xr6:coauthVersionMax="47" xr10:uidLastSave="{00000000-0000-0000-0000-000000000000}"/>
  <bookViews>
    <workbookView xWindow="-120" yWindow="-120" windowWidth="29040" windowHeight="15720" xr2:uid="{00000000-000D-0000-FFFF-FFFF00000000}"/>
  </bookViews>
  <sheets>
    <sheet name="Plana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 r="E9" i="2"/>
  <c r="F9" i="2"/>
  <c r="D15" i="2"/>
  <c r="E15" i="2"/>
  <c r="F15" i="2"/>
  <c r="D20" i="2"/>
  <c r="D19" i="2" s="1"/>
  <c r="E20" i="2"/>
  <c r="E19" i="2" s="1"/>
  <c r="F20" i="2"/>
  <c r="F19" i="2" s="1"/>
  <c r="D29" i="2"/>
  <c r="D28" i="2" s="1"/>
  <c r="D27" i="2" s="1"/>
  <c r="E29" i="2"/>
  <c r="E28" i="2" s="1"/>
  <c r="E27" i="2" s="1"/>
  <c r="F29" i="2"/>
  <c r="F28" i="2" s="1"/>
  <c r="F27" i="2" s="1"/>
  <c r="D33" i="2"/>
  <c r="E33" i="2"/>
  <c r="F33" i="2"/>
  <c r="D38" i="2"/>
  <c r="E38" i="2"/>
  <c r="F38" i="2"/>
  <c r="D42" i="2"/>
  <c r="E42" i="2"/>
  <c r="F42" i="2"/>
  <c r="D45" i="2"/>
  <c r="E45" i="2"/>
  <c r="F45" i="2"/>
  <c r="D51" i="2"/>
  <c r="E51" i="2"/>
  <c r="F51" i="2"/>
  <c r="D54" i="2"/>
  <c r="E54" i="2"/>
  <c r="F54" i="2"/>
  <c r="D57" i="2"/>
  <c r="E57" i="2"/>
  <c r="F57" i="2"/>
  <c r="D61" i="2"/>
  <c r="E61" i="2"/>
  <c r="F61" i="2"/>
  <c r="D67" i="2"/>
  <c r="E67" i="2"/>
  <c r="F67" i="2"/>
  <c r="D73" i="2"/>
  <c r="E73" i="2"/>
  <c r="F73" i="2"/>
  <c r="D77" i="2"/>
  <c r="E77" i="2"/>
  <c r="F77" i="2"/>
  <c r="D81" i="2"/>
  <c r="E81" i="2"/>
  <c r="F81" i="2"/>
  <c r="D84" i="2"/>
  <c r="E84" i="2"/>
  <c r="F84" i="2"/>
  <c r="D87" i="2"/>
  <c r="E87" i="2"/>
  <c r="F87" i="2"/>
  <c r="D93" i="2"/>
  <c r="D91" i="2" s="1"/>
  <c r="E93" i="2"/>
  <c r="E91" i="2" s="1"/>
  <c r="F93" i="2"/>
  <c r="F91" i="2" s="1"/>
  <c r="D100" i="2"/>
  <c r="E100" i="2"/>
  <c r="F100" i="2"/>
  <c r="D103" i="2"/>
  <c r="E103" i="2"/>
  <c r="F103" i="2"/>
  <c r="D106" i="2"/>
  <c r="E106" i="2"/>
  <c r="F106" i="2"/>
  <c r="C118" i="2"/>
  <c r="D118" i="2"/>
  <c r="E118" i="2"/>
  <c r="C123" i="2"/>
  <c r="D123" i="2"/>
  <c r="E123" i="2"/>
  <c r="E126" i="2" l="1"/>
  <c r="F8" i="2"/>
  <c r="D126" i="2"/>
  <c r="C126" i="2"/>
  <c r="F41" i="2"/>
  <c r="E41" i="2"/>
  <c r="E37" i="2" s="1"/>
  <c r="E8" i="2"/>
  <c r="D41" i="2"/>
  <c r="D37" i="2" s="1"/>
  <c r="D8" i="2"/>
  <c r="F90" i="2"/>
  <c r="E90" i="2"/>
  <c r="D90" i="2"/>
  <c r="F37" i="2"/>
</calcChain>
</file>

<file path=xl/sharedStrings.xml><?xml version="1.0" encoding="utf-8"?>
<sst xmlns="http://schemas.openxmlformats.org/spreadsheetml/2006/main" count="254" uniqueCount="172">
  <si>
    <t>Kodas</t>
  </si>
  <si>
    <t>Pavadinimas</t>
  </si>
  <si>
    <t>SP lėšos</t>
  </si>
  <si>
    <t>2027 metų asignavimai ir kitos lėšos</t>
  </si>
  <si>
    <t>2028 metų asignavimai ir kitos lėšos</t>
  </si>
  <si>
    <t>SSPP elemento kodas</t>
  </si>
  <si>
    <t>02.01.01. T</t>
  </si>
  <si>
    <t>Teikti valstybės ir savivaldybės teisės aktuose numatytą piniginę ir nepiniginę socialinę paramą</t>
  </si>
  <si>
    <t>1.4.1.</t>
  </si>
  <si>
    <t>02.01.01.01. T</t>
  </si>
  <si>
    <t>Piniginės socialinės paramos nepasiturintiems vieniems gyvenantiems ar bendrai gyvenantiems asmenims bei nepasiturinčioms šeimoms, auginančioms vaikus, savivaldybės tarybos numatytais atvejais, skyrimas ir mokėjimas</t>
  </si>
  <si>
    <t>02.01.01.01.01.</t>
  </si>
  <si>
    <t xml:space="preserve">Socialinių pašalpų skyrimas ir mokėjimas </t>
  </si>
  <si>
    <t>SB</t>
  </si>
  <si>
    <t>02.01.01.01.02.</t>
  </si>
  <si>
    <t>Kompensacijų už šildymą, karštą ir geriamąjį vandenį bei kredito, paimto daugiabučiam namui atnaujinti ( modernizuoti) ir palūkanų apmokėjimas</t>
  </si>
  <si>
    <t>02.01.01.01.03.</t>
  </si>
  <si>
    <t xml:space="preserve">Vienkartinių, tikslinių, sąlyginių bei periodinių pašalpų  skyrimas ir mokėjimas </t>
  </si>
  <si>
    <t>02.01.01.02. T</t>
  </si>
  <si>
    <t>Paramos nukentėjusiems asmenims (vienkartinė parama žuvusių pasipriešinimo 1940-1990 metų okupacijoms dalyvių šeimoms, vienkartinė pašalpa kariui savanoriui laidoti, kompensacijų, skirtų kompensuoti už komunalines paslaugas nepriklausomybės gynėjams, nukentėjusiems nuo 1991 m. sausio 11-13 d. ir po to vykdytos SSRS agresijos,  vienkartinės kompensacijos asmenims, sužalotiems atliekant būtinąją karinę tarnybą sovietinėje armijoje) skyrimas ir mokėjimas</t>
  </si>
  <si>
    <t>LRVB</t>
  </si>
  <si>
    <t>02.01.01.03. T</t>
  </si>
  <si>
    <t>Paramos mirties atveju ir kitos paramos teikimas</t>
  </si>
  <si>
    <t>SB(VB)</t>
  </si>
  <si>
    <t>02.01.01.04. T</t>
  </si>
  <si>
    <t>Išmokų vaikams bei paramos laikinąją apsaugą gavusiems užsieniečiams skyrimas ir mokėjimas</t>
  </si>
  <si>
    <t>02.01.01.04.01.</t>
  </si>
  <si>
    <t>Vienkartinė išmoka įsikurti laikinąją apsaugą gavusiems užsieniečiams</t>
  </si>
  <si>
    <t>02.01.01.04.02.</t>
  </si>
  <si>
    <t>Mėnesinė kompensacija vaiko ugdomo pagal ikimokyklinio ar priešmokyklinio ugdymo programą išlaikymo išlaidoms apmokėti laikinąją apsaugą gavusiems užsieniečiams</t>
  </si>
  <si>
    <t>02.01.01.04.04.</t>
  </si>
  <si>
    <t>Išmokų vaikams skyrimas ir mokėjimas (vienkartinė išmoka vaikui, išmoka vaikui, išmoka privalomosios tarnybos kario vaikui, globos (rūpybos) išmoka, vienkartinė išmoka įsikurti, vienkartinė išmoka nėščiai moteriai, globos (rūpybos) tikslinis priedas, išmoka vienu metu gimus daugiau kaip 1 vaikui, išmoka besimokančio ar bestudijuojančio asmens vaiko priežiūrai, išmoka įvaikinus vaiką, laikinosios priežiūros išmoka, vaiko priežiūros kompensacinė išmoka) iš valstybės biudžeto lėšų</t>
  </si>
  <si>
    <t>02.01.01.05. T</t>
  </si>
  <si>
    <t>Gyventojų užimtumo programos įgyvendinimas</t>
  </si>
  <si>
    <t>02.01.01.05.01.</t>
  </si>
  <si>
    <t>Užimtumo didinimo programos priemonių įgyvendinimas</t>
  </si>
  <si>
    <t>02.01.01.05.02.</t>
  </si>
  <si>
    <t>Užimtumo didinimo programos, skirtos parenkant bei teikiant paslaugas darbo rinkai besirengiantiems asmenims, įgyvendinimas</t>
  </si>
  <si>
    <t>02.01.01.06. T</t>
  </si>
  <si>
    <t>Socialinės paramos mokiniams už įsigytus produktus ir įsigytus mokinio reikmenis teikimas</t>
  </si>
  <si>
    <t>02.01.01.07. T</t>
  </si>
  <si>
    <t>Individualios pagalbos teikimo išlaidų kompensacijų skyrimas ir mokėjimas. Individualios pagalbos poreikio klausimynų pildymas.</t>
  </si>
  <si>
    <t>02.01.01.08. T</t>
  </si>
  <si>
    <t>Būsto nuomos ar išperkamosios būsto nuomos mokesčių dalies kompensacijų mokėjimas</t>
  </si>
  <si>
    <t>02.01.02. P</t>
  </si>
  <si>
    <t>Vykdyti socialinio būsto fondo plėtrą ir valstybės politiką, padedančią apsirūpinti būstu</t>
  </si>
  <si>
    <t>1.4.2.</t>
  </si>
  <si>
    <t>02.01.02.01. P</t>
  </si>
  <si>
    <t xml:space="preserve">Socialinio būsto fondo plėtra   </t>
  </si>
  <si>
    <t>1.4.2.1</t>
  </si>
  <si>
    <t>02.01.02.01.01.</t>
  </si>
  <si>
    <t>Būsto pirkimas / statyba</t>
  </si>
  <si>
    <t>02.01.02.01.02.</t>
  </si>
  <si>
    <t>Būsto nuoma rinkoje</t>
  </si>
  <si>
    <t>02.01.02.02. T</t>
  </si>
  <si>
    <t>Savivaldybės gyvenamųjų patalpų nuomos administravimas</t>
  </si>
  <si>
    <t>SB(SP)</t>
  </si>
  <si>
    <t>02.01.03. P</t>
  </si>
  <si>
    <t>Įgyvendinti šeimos stiprinimo priemones, sukuriant šeimoms patrauklią ir saugią aplinką</t>
  </si>
  <si>
    <t>02.01.03.01. P</t>
  </si>
  <si>
    <t>Šeimos kortelės programos vykdymas</t>
  </si>
  <si>
    <t>02.01.03.03. P</t>
  </si>
  <si>
    <t>Šeimos stiprinimo programos įgyvendinimas</t>
  </si>
  <si>
    <t>1.4.1.5</t>
  </si>
  <si>
    <t>02.01.03.04. T</t>
  </si>
  <si>
    <t>Pagalbos pinigų vaikus globojančioms (rūpinančioms) šeimoms bei šeimynoms skyrimas ir mokėjimas</t>
  </si>
  <si>
    <t>02.02.01. T</t>
  </si>
  <si>
    <t>Teikti ir plėtoti socialines paslaugas</t>
  </si>
  <si>
    <t>02.02.01.01. T</t>
  </si>
  <si>
    <t>Bendrųjų socialinių paslaugų teikimas</t>
  </si>
  <si>
    <t>1.4.1.1</t>
  </si>
  <si>
    <t>02.02.01.01.01.</t>
  </si>
  <si>
    <t>Maitinimo  organizavimo paslaugų teikimas nepasiturintiems asmenims</t>
  </si>
  <si>
    <t>02.02.01.01.02.</t>
  </si>
  <si>
    <t>Transporto paslaugų teikimas</t>
  </si>
  <si>
    <t>02.02.01.02. T</t>
  </si>
  <si>
    <t>Socialinės priežiūros paslaugų teikimas</t>
  </si>
  <si>
    <t>02.02.01.02.01.</t>
  </si>
  <si>
    <t>Pagalbos  į namus paslaugų teikimas</t>
  </si>
  <si>
    <t>02.02.01.02.02.</t>
  </si>
  <si>
    <t>Socialinių įgūdžių ugdymo, palaikymo ir (ar) atkūrimo paslaugų teikimas</t>
  </si>
  <si>
    <t>02.02.01.02.03.</t>
  </si>
  <si>
    <t>Apgyvendinimo savarankiško gyvenimo namuose paslaugų teikimas</t>
  </si>
  <si>
    <t>02.02.01.02.04.</t>
  </si>
  <si>
    <t xml:space="preserve">Laikino apnakvindinimo bei apgyvendinimo nakvynės namuose paslaugų teikimas
</t>
  </si>
  <si>
    <t>02.02.01.02.05.</t>
  </si>
  <si>
    <t>Intensyvi krizių įveikimo ir psichosocialinė pagalba</t>
  </si>
  <si>
    <t>02.02.01.02.07.</t>
  </si>
  <si>
    <t>Pagalba globėjams (rūpintojams), budintiems ir nuolatiniams globotojams, įtėviams ir šeimynų dalyviams ar besirengiantiems jais tapti</t>
  </si>
  <si>
    <t>ES</t>
  </si>
  <si>
    <t>02.02.01.02.08.</t>
  </si>
  <si>
    <t>Apgyvendinimas apsaugotame būste</t>
  </si>
  <si>
    <t>02.02.01.02.09.</t>
  </si>
  <si>
    <t>Vaikų dienos socialinės  priežiūros paslaugų teikimas</t>
  </si>
  <si>
    <t>02.02.01.02.10.</t>
  </si>
  <si>
    <t>Palydėjimo paslauga jaunuoliams</t>
  </si>
  <si>
    <t>02.02.01.02.11.</t>
  </si>
  <si>
    <t>Psichologinė ir  socialinė reabilitacija vaikams ir asmenims su negalia bendruomenėje</t>
  </si>
  <si>
    <t>02.02.01.02.12</t>
  </si>
  <si>
    <t>Atvejo vadyba darbui su psichikos negalia turinčiais asmenimis</t>
  </si>
  <si>
    <t>02.02.01.02.13.</t>
  </si>
  <si>
    <t>Laikino atokvėpio paslauga</t>
  </si>
  <si>
    <t>02.02.01.02.14.</t>
  </si>
  <si>
    <t>Socialinių dirbtuvių paslauga</t>
  </si>
  <si>
    <t>02.02.01.03. T</t>
  </si>
  <si>
    <t>Socialinės globos paslaugų teikimas</t>
  </si>
  <si>
    <t>1.4.1.4</t>
  </si>
  <si>
    <t>02.02.01.04. T</t>
  </si>
  <si>
    <t>Efektyvios įstaigos veiklos užtikrinimas</t>
  </si>
  <si>
    <t>02.02.01.05. T</t>
  </si>
  <si>
    <t>Kitų paslaugų teikimas</t>
  </si>
  <si>
    <t>02.02.01.05.01.</t>
  </si>
  <si>
    <t>Nenustatytos tapatybės ir vienišų asmenų palaikų laidojimas</t>
  </si>
  <si>
    <t>02.02.01.05.02.</t>
  </si>
  <si>
    <t>Malkinės medienos ruošimas ir transportavimas</t>
  </si>
  <si>
    <t>02.02.01.05.03.</t>
  </si>
  <si>
    <t>Kompensacijų už lengvatinį keleivių vežimą apmokėjimas bei nemokamo viešojo transporto siekimas</t>
  </si>
  <si>
    <t>02.02.01.06. T</t>
  </si>
  <si>
    <t>Prevencinių paslaugų teikimas</t>
  </si>
  <si>
    <t>02.02.01.06.01.</t>
  </si>
  <si>
    <t>Kompleksinės paslaugos šeimai</t>
  </si>
  <si>
    <t>02.02.01.06.02.</t>
  </si>
  <si>
    <t>Šeimos konferencija</t>
  </si>
  <si>
    <t>02.02.01.06.03.</t>
  </si>
  <si>
    <t>Viešųjų paslaugų perdavimas NVO</t>
  </si>
  <si>
    <t>02.02.01.07. RPP</t>
  </si>
  <si>
    <t>Projekto „VšĮ Marijampolės pirminės sveikatos priežiūros centro Socialinės globos skyriaus infrastruktūros modernizavimas“ įgyvendinimas</t>
  </si>
  <si>
    <t>SB(P)</t>
  </si>
  <si>
    <t>02.02.01.08. RPP</t>
  </si>
  <si>
    <t>Projekto „Kompleksinių paslaugų centro vaikams su negalia įkūrimas ir plėtra“ įgyvendinimas</t>
  </si>
  <si>
    <t>02.02.01.09. RPP</t>
  </si>
  <si>
    <t>Projekto „Laikinosios nakvynės namų padalinio išplėtimas ir modernizavimas“ įgyvendinimas</t>
  </si>
  <si>
    <t>02.03.01. T</t>
  </si>
  <si>
    <t>Teikti ir plėtoti socialiai pažeidžiamiems asmenims skirtas paslaugas</t>
  </si>
  <si>
    <t>02.03.01.01. T</t>
  </si>
  <si>
    <t>Socialiai pažeidžiamų asmenų socialinė integracija</t>
  </si>
  <si>
    <t>1.4.1.8</t>
  </si>
  <si>
    <t>02.03.01.01.01.</t>
  </si>
  <si>
    <t>Nevyriausybinių organizacijų socialinių programų finansavimas, paslaugų pirkimas</t>
  </si>
  <si>
    <t>02.03.01.01.02.</t>
  </si>
  <si>
    <t>Aplinkos ir būsto pritaikymas asmenims su negalia</t>
  </si>
  <si>
    <t>02.03.01.01.04.</t>
  </si>
  <si>
    <t>Prevencinių priemonių smurto, prekybos žmonėmis srityse įgyvendinimas</t>
  </si>
  <si>
    <t>02.03.01.01.05.</t>
  </si>
  <si>
    <t>Asmeninės pagalbos teikimas</t>
  </si>
  <si>
    <t>02.03.01.01.06.</t>
  </si>
  <si>
    <t>Neveiksnių asmenų būklės peržiūrėjimo užtikrinimas</t>
  </si>
  <si>
    <t>02.03.01.01.07.</t>
  </si>
  <si>
    <t>Materialinio nepritekliaus mažinimo (MNM) programa</t>
  </si>
  <si>
    <t>02.03.01.04. RPP</t>
  </si>
  <si>
    <t>Projekto „Apsaugoto būsto įsigijimas ir modernizavimas asmenims, turintiems intelekto ir (arba) psichikos negalią“ įgyvendinimas</t>
  </si>
  <si>
    <t>02.03.01.05. RPP</t>
  </si>
  <si>
    <t>Projekto „Grupinio gyvenimo namų įkūrimas ir plėtra asmenims, turintiems proto ir (arba) psichikos negalią“ įgyvendinimas</t>
  </si>
  <si>
    <t>02.03.01.07. RPP</t>
  </si>
  <si>
    <t>Projekto „Nestacionarių socialinių paslaugų infrastruktūros plėtra Draugystės g. 19“ įgyvendinimas</t>
  </si>
  <si>
    <t>1.</t>
  </si>
  <si>
    <t>Savivaldybės biudžetas (įskaitant skolintas lėšas), iš viso</t>
  </si>
  <si>
    <t>Savivaldybės biudžeto lėšos (nuosavos, be ankstesnių metų likučio)</t>
  </si>
  <si>
    <t>Lietuvos Respublikos valstybės biudžeto dotacijos</t>
  </si>
  <si>
    <t>Pajamų įmokos ir kitos pajamos</t>
  </si>
  <si>
    <t>Skolintos lėšos</t>
  </si>
  <si>
    <t>2.</t>
  </si>
  <si>
    <t>Kiti finansavimo šaltiniai, iš viso</t>
  </si>
  <si>
    <t>Valstybės biudžeto lėšos</t>
  </si>
  <si>
    <t>Europos Sąjungos finansinės paramos lėšos</t>
  </si>
  <si>
    <t>IŠ VISO programai finansuoti pagal finansavimo šaltinius:</t>
  </si>
  <si>
    <t>Iš jų:</t>
  </si>
  <si>
    <t>Regioninių pažangos priemonių lėšos RPP</t>
  </si>
  <si>
    <t>2026 metų asignavimai ir kitos lėšos</t>
  </si>
  <si>
    <t>3 priedas</t>
  </si>
  <si>
    <t>2026-2028 metų 02 Socialinės apsaugos programos uždaviniai, priemonės, asignavimai ir kitos lėšos (tūkst. Eur)</t>
  </si>
  <si>
    <t>Marijampolės savivaldybės 2026-2028 metų strateginio veiklos plano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</si>
</sst>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rgb="FF000000"/>
      <name val="Calibri"/>
      <family val="2"/>
    </font>
    <font>
      <b/>
      <sz val="11"/>
      <color rgb="FF000000"/>
      <name val="Calibri"/>
      <family val="2"/>
    </font>
    <font>
      <b/>
      <sz val="10"/>
      <color rgb="FF000000"/>
      <name val="Arial"/>
      <family val="2"/>
    </font>
    <font>
      <sz val="10"/>
      <color rgb="FF000000"/>
      <name val="Arial"/>
      <family val="2"/>
    </font>
    <font>
      <b/>
      <sz val="9"/>
      <color rgb="FF000000"/>
      <name val="Verdana"/>
      <family val="2"/>
      <charset val="186"/>
    </font>
    <font>
      <sz val="10"/>
      <color rgb="FF000000"/>
      <name val="Verdana"/>
      <family val="2"/>
      <charset val="186"/>
    </font>
    <font>
      <b/>
      <sz val="10"/>
      <color rgb="FF000000"/>
      <name val="Verdana"/>
      <family val="2"/>
      <charset val="186"/>
    </font>
    <font>
      <sz val="12"/>
      <color rgb="FF000000"/>
      <name val="Verdana"/>
      <family val="2"/>
      <charset val="186"/>
    </font>
    <font>
      <b/>
      <sz val="12"/>
      <color rgb="FF000000"/>
      <name val="Verdana"/>
      <family val="2"/>
      <charset val="186"/>
    </font>
  </fonts>
  <fills count="5">
    <fill>
      <patternFill patternType="none"/>
    </fill>
    <fill>
      <patternFill patternType="gray125"/>
    </fill>
    <fill>
      <patternFill patternType="none">
        <fgColor rgb="FF000000"/>
        <bgColor rgb="FF000000"/>
      </patternFill>
    </fill>
    <fill>
      <patternFill patternType="solid">
        <fgColor rgb="FFEBEBEB"/>
        <bgColor rgb="FFEBEBEB"/>
      </patternFill>
    </fill>
    <fill>
      <patternFill patternType="solid">
        <fgColor rgb="FFBCE8C6"/>
        <bgColor rgb="FFBCE8C6"/>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D3D3D3"/>
      </left>
      <right style="thin">
        <color rgb="FFD3D3D3"/>
      </right>
      <top style="thin">
        <color rgb="FFD3D3D3"/>
      </top>
      <bottom style="thin">
        <color rgb="FFD3D3D3"/>
      </bottom>
      <diagonal/>
    </border>
  </borders>
  <cellStyleXfs count="1">
    <xf numFmtId="0" fontId="0" fillId="0" borderId="0" applyBorder="0"/>
  </cellStyleXfs>
  <cellXfs count="45">
    <xf numFmtId="0" fontId="0" fillId="0" borderId="0" xfId="0"/>
    <xf numFmtId="0" fontId="1" fillId="2" borderId="0" xfId="0" applyFont="1" applyFill="1" applyAlignment="1">
      <alignment horizontal="center"/>
    </xf>
    <xf numFmtId="0" fontId="3" fillId="2" borderId="0" xfId="0" applyFont="1" applyFill="1" applyAlignment="1" applyProtection="1">
      <alignment vertical="top" readingOrder="1"/>
      <protection locked="0"/>
    </xf>
    <xf numFmtId="0" fontId="3" fillId="2" borderId="0" xfId="0" applyFont="1" applyFill="1" applyAlignment="1" applyProtection="1">
      <alignment horizontal="left" vertical="top" readingOrder="1"/>
      <protection locked="0"/>
    </xf>
    <xf numFmtId="164" fontId="3" fillId="2" borderId="0" xfId="0" applyNumberFormat="1" applyFont="1" applyFill="1" applyAlignment="1" applyProtection="1">
      <alignment horizontal="right" vertical="top" readingOrder="1"/>
      <protection locked="0"/>
    </xf>
    <xf numFmtId="0" fontId="3" fillId="2" borderId="0" xfId="0" applyFont="1" applyFill="1" applyAlignment="1" applyProtection="1">
      <alignment horizontal="right" vertical="top" readingOrder="1"/>
      <protection locked="0"/>
    </xf>
    <xf numFmtId="0" fontId="3" fillId="0" borderId="10" xfId="0" applyFont="1" applyBorder="1" applyAlignment="1">
      <alignment vertical="top" readingOrder="1"/>
    </xf>
    <xf numFmtId="0" fontId="2" fillId="2" borderId="0" xfId="0" applyFont="1" applyFill="1" applyAlignment="1" applyProtection="1">
      <alignment vertical="top" readingOrder="1"/>
      <protection locked="0"/>
    </xf>
    <xf numFmtId="0" fontId="2" fillId="2" borderId="0" xfId="0" applyFont="1" applyFill="1" applyAlignment="1" applyProtection="1">
      <alignment horizontal="right" vertical="top" readingOrder="1"/>
      <protection locked="0"/>
    </xf>
    <xf numFmtId="164" fontId="2" fillId="2" borderId="0" xfId="0" applyNumberFormat="1" applyFont="1" applyFill="1" applyAlignment="1">
      <alignment horizontal="right" vertical="top" readingOrder="1"/>
    </xf>
    <xf numFmtId="0" fontId="0" fillId="2" borderId="0" xfId="0" applyFill="1"/>
    <xf numFmtId="0" fontId="5" fillId="0" borderId="5" xfId="0" applyFont="1" applyBorder="1" applyAlignment="1" applyProtection="1">
      <alignment vertical="top" wrapText="1" readingOrder="1"/>
      <protection locked="0"/>
    </xf>
    <xf numFmtId="0" fontId="5" fillId="0" borderId="1" xfId="0" applyFont="1" applyBorder="1" applyAlignment="1" applyProtection="1">
      <alignment vertical="top" wrapText="1" readingOrder="1"/>
      <protection locked="0"/>
    </xf>
    <xf numFmtId="0" fontId="5" fillId="0" borderId="1" xfId="0" applyFont="1" applyBorder="1" applyAlignment="1" applyProtection="1">
      <alignment horizontal="left" vertical="top" wrapText="1" readingOrder="1"/>
      <protection locked="0"/>
    </xf>
    <xf numFmtId="164" fontId="5" fillId="0" borderId="1" xfId="0" applyNumberFormat="1" applyFont="1" applyBorder="1" applyAlignment="1" applyProtection="1">
      <alignment horizontal="right" vertical="top" wrapText="1" readingOrder="1"/>
      <protection locked="0"/>
    </xf>
    <xf numFmtId="0" fontId="5" fillId="0" borderId="6" xfId="0" applyFont="1" applyBorder="1" applyAlignment="1" applyProtection="1">
      <alignment horizontal="right" vertical="top" wrapText="1" readingOrder="1"/>
      <protection locked="0"/>
    </xf>
    <xf numFmtId="0" fontId="5" fillId="0" borderId="2" xfId="0" applyFont="1" applyBorder="1" applyAlignment="1" applyProtection="1">
      <alignment vertical="top" wrapText="1" readingOrder="1"/>
      <protection locked="0"/>
    </xf>
    <xf numFmtId="0" fontId="5" fillId="0" borderId="3" xfId="0" applyFont="1" applyBorder="1" applyAlignment="1" applyProtection="1">
      <alignment vertical="top" wrapText="1" readingOrder="1"/>
      <protection locked="0"/>
    </xf>
    <xf numFmtId="0" fontId="5" fillId="0" borderId="3" xfId="0" applyFont="1" applyBorder="1" applyAlignment="1" applyProtection="1">
      <alignment horizontal="left" vertical="top" wrapText="1" readingOrder="1"/>
      <protection locked="0"/>
    </xf>
    <xf numFmtId="164" fontId="5" fillId="0" borderId="3" xfId="0" applyNumberFormat="1" applyFont="1" applyBorder="1" applyAlignment="1" applyProtection="1">
      <alignment horizontal="right" vertical="top" wrapText="1" readingOrder="1"/>
      <protection locked="0"/>
    </xf>
    <xf numFmtId="0" fontId="5" fillId="0" borderId="4" xfId="0" applyFont="1" applyBorder="1" applyAlignment="1" applyProtection="1">
      <alignment horizontal="right" vertical="top" wrapText="1" readingOrder="1"/>
      <protection locked="0"/>
    </xf>
    <xf numFmtId="0" fontId="6" fillId="0" borderId="7" xfId="0" applyFont="1" applyBorder="1" applyAlignment="1">
      <alignment horizontal="center" wrapText="1" readingOrder="1"/>
    </xf>
    <xf numFmtId="0" fontId="6" fillId="0" borderId="8" xfId="0" applyFont="1" applyBorder="1" applyAlignment="1">
      <alignment horizontal="center" wrapText="1" readingOrder="1"/>
    </xf>
    <xf numFmtId="0" fontId="6" fillId="0" borderId="9" xfId="0" applyFont="1" applyBorder="1" applyAlignment="1">
      <alignment horizontal="center" wrapText="1" readingOrder="1"/>
    </xf>
    <xf numFmtId="0" fontId="5" fillId="4" borderId="7" xfId="0" applyFont="1" applyFill="1" applyBorder="1" applyAlignment="1" applyProtection="1">
      <alignment vertical="top" wrapText="1" readingOrder="1"/>
      <protection locked="0"/>
    </xf>
    <xf numFmtId="0" fontId="5" fillId="4" borderId="8" xfId="0" applyFont="1" applyFill="1" applyBorder="1" applyAlignment="1" applyProtection="1">
      <alignment vertical="top" wrapText="1" readingOrder="1"/>
      <protection locked="0"/>
    </xf>
    <xf numFmtId="0" fontId="5" fillId="4" borderId="8" xfId="0" applyFont="1" applyFill="1" applyBorder="1" applyAlignment="1" applyProtection="1">
      <alignment horizontal="left" vertical="top" wrapText="1" readingOrder="1"/>
      <protection locked="0"/>
    </xf>
    <xf numFmtId="164" fontId="5" fillId="4" borderId="8" xfId="0" applyNumberFormat="1" applyFont="1" applyFill="1" applyBorder="1" applyAlignment="1">
      <alignment horizontal="right" vertical="top" wrapText="1" readingOrder="1"/>
    </xf>
    <xf numFmtId="0" fontId="5" fillId="4" borderId="9" xfId="0" applyFont="1" applyFill="1" applyBorder="1" applyAlignment="1" applyProtection="1">
      <alignment horizontal="right" vertical="top" wrapText="1" readingOrder="1"/>
      <protection locked="0"/>
    </xf>
    <xf numFmtId="0" fontId="5" fillId="0" borderId="7" xfId="0" applyFont="1" applyBorder="1" applyAlignment="1" applyProtection="1">
      <alignment vertical="top" wrapText="1" readingOrder="1"/>
      <protection locked="0"/>
    </xf>
    <xf numFmtId="0" fontId="5" fillId="0" borderId="8" xfId="0" applyFont="1" applyBorder="1" applyAlignment="1" applyProtection="1">
      <alignment vertical="top" wrapText="1" readingOrder="1"/>
      <protection locked="0"/>
    </xf>
    <xf numFmtId="0" fontId="5" fillId="0" borderId="8" xfId="0" applyFont="1" applyBorder="1" applyAlignment="1" applyProtection="1">
      <alignment horizontal="left" vertical="top" wrapText="1" readingOrder="1"/>
      <protection locked="0"/>
    </xf>
    <xf numFmtId="164" fontId="5" fillId="0" borderId="8" xfId="0" applyNumberFormat="1" applyFont="1" applyBorder="1" applyAlignment="1">
      <alignment horizontal="right" vertical="top" wrapText="1" readingOrder="1"/>
    </xf>
    <xf numFmtId="0" fontId="5" fillId="0" borderId="9" xfId="0" applyFont="1" applyBorder="1" applyAlignment="1" applyProtection="1">
      <alignment horizontal="right" vertical="top" wrapText="1" readingOrder="1"/>
      <protection locked="0"/>
    </xf>
    <xf numFmtId="164" fontId="5" fillId="0" borderId="8" xfId="0" applyNumberFormat="1" applyFont="1" applyBorder="1" applyAlignment="1" applyProtection="1">
      <alignment horizontal="right" vertical="top" wrapText="1" readingOrder="1"/>
      <protection locked="0"/>
    </xf>
    <xf numFmtId="0" fontId="4" fillId="0" borderId="1" xfId="0" applyFont="1" applyBorder="1" applyAlignment="1">
      <alignment horizontal="center" wrapText="1" readingOrder="1"/>
    </xf>
    <xf numFmtId="164" fontId="5" fillId="0" borderId="1" xfId="0" applyNumberFormat="1" applyFont="1" applyBorder="1" applyAlignment="1">
      <alignment horizontal="right" vertical="top" wrapText="1" readingOrder="1"/>
    </xf>
    <xf numFmtId="0" fontId="6" fillId="3" borderId="1" xfId="0" applyFont="1" applyFill="1" applyBorder="1" applyAlignment="1" applyProtection="1">
      <alignment vertical="top" wrapText="1" readingOrder="1"/>
      <protection locked="0"/>
    </xf>
    <xf numFmtId="0" fontId="6" fillId="3" borderId="1" xfId="0" applyFont="1" applyFill="1" applyBorder="1" applyAlignment="1" applyProtection="1">
      <alignment horizontal="right" vertical="top" wrapText="1" readingOrder="1"/>
      <protection locked="0"/>
    </xf>
    <xf numFmtId="164" fontId="6" fillId="3" borderId="1" xfId="0" applyNumberFormat="1" applyFont="1" applyFill="1" applyBorder="1" applyAlignment="1">
      <alignment horizontal="right" vertical="top" wrapText="1" readingOrder="1"/>
    </xf>
    <xf numFmtId="0" fontId="5" fillId="0" borderId="10" xfId="0" applyFont="1" applyBorder="1" applyAlignment="1">
      <alignment vertical="top" readingOrder="1"/>
    </xf>
    <xf numFmtId="164" fontId="5" fillId="0" borderId="10" xfId="0" applyNumberFormat="1" applyFont="1" applyBorder="1" applyAlignment="1">
      <alignment horizontal="right" vertical="top" readingOrder="1"/>
    </xf>
    <xf numFmtId="0" fontId="8" fillId="2" borderId="0" xfId="0" applyFont="1" applyFill="1" applyAlignment="1">
      <alignment horizontal="center" wrapText="1"/>
    </xf>
    <xf numFmtId="0" fontId="7" fillId="0" borderId="0" xfId="0" applyFont="1" applyAlignment="1">
      <alignment horizontal="left" wrapText="1"/>
    </xf>
    <xf numFmtId="0" fontId="7" fillId="0" borderId="0" xfId="0" applyFont="1" applyAlignment="1">
      <alignment horizontal="lef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9"/>
  <sheetViews>
    <sheetView tabSelected="1" zoomScaleNormal="100" workbookViewId="0">
      <selection activeCell="D1" sqref="D1:G1"/>
    </sheetView>
  </sheetViews>
  <sheetFormatPr defaultRowHeight="15" x14ac:dyDescent="0.25"/>
  <cols>
    <col min="1" max="1" width="18.28515625" customWidth="1"/>
    <col min="2" max="2" width="50.7109375" customWidth="1"/>
    <col min="3" max="3" width="12.5703125" customWidth="1"/>
    <col min="4" max="4" width="13.42578125" customWidth="1"/>
    <col min="5" max="5" width="14.140625" customWidth="1"/>
    <col min="6" max="6" width="16" customWidth="1"/>
    <col min="7" max="7" width="13.28515625" customWidth="1"/>
  </cols>
  <sheetData>
    <row r="1" spans="1:7" ht="33.75" customHeight="1" x14ac:dyDescent="0.25">
      <c r="D1" s="43" t="s">
        <v>171</v>
      </c>
      <c r="E1" s="43"/>
      <c r="F1" s="43"/>
      <c r="G1" s="43"/>
    </row>
    <row r="2" spans="1:7" ht="15.75" x14ac:dyDescent="0.25">
      <c r="D2" s="44" t="s">
        <v>169</v>
      </c>
      <c r="E2" s="44"/>
      <c r="F2" s="44"/>
      <c r="G2" s="44"/>
    </row>
    <row r="3" spans="1:7" s="1" customFormat="1" ht="30" customHeight="1" x14ac:dyDescent="0.25">
      <c r="A3" s="42" t="s">
        <v>170</v>
      </c>
      <c r="B3" s="42"/>
      <c r="C3" s="42"/>
      <c r="D3" s="42"/>
      <c r="E3" s="42"/>
      <c r="F3" s="42"/>
      <c r="G3" s="42"/>
    </row>
    <row r="5" spans="1:7" ht="12.75" customHeight="1" x14ac:dyDescent="0.25"/>
    <row r="6" spans="1:7" hidden="1" x14ac:dyDescent="0.25"/>
    <row r="7" spans="1:7" ht="65.25" customHeight="1" x14ac:dyDescent="0.25">
      <c r="A7" s="21" t="s">
        <v>0</v>
      </c>
      <c r="B7" s="22" t="s">
        <v>1</v>
      </c>
      <c r="C7" s="22" t="s">
        <v>2</v>
      </c>
      <c r="D7" s="22" t="s">
        <v>168</v>
      </c>
      <c r="E7" s="22" t="s">
        <v>3</v>
      </c>
      <c r="F7" s="22" t="s">
        <v>4</v>
      </c>
      <c r="G7" s="23" t="s">
        <v>5</v>
      </c>
    </row>
    <row r="8" spans="1:7" ht="25.5" x14ac:dyDescent="0.25">
      <c r="A8" s="24" t="s">
        <v>6</v>
      </c>
      <c r="B8" s="25" t="s">
        <v>7</v>
      </c>
      <c r="C8" s="26"/>
      <c r="D8" s="27">
        <f>D9+D13+D14+D15+D19+D24+D25+D26+0.1</f>
        <v>31679.899999999998</v>
      </c>
      <c r="E8" s="27">
        <f>E9+E13+E14+E15+E19+E24+E25+E26</f>
        <v>31836.5</v>
      </c>
      <c r="F8" s="27">
        <f>F9+F13+F14+F15+F19+F24+F25+F26+0.1</f>
        <v>31690.399999999998</v>
      </c>
      <c r="G8" s="28" t="s">
        <v>8</v>
      </c>
    </row>
    <row r="9" spans="1:7" ht="63.75" x14ac:dyDescent="0.25">
      <c r="A9" s="29" t="s">
        <v>9</v>
      </c>
      <c r="B9" s="30" t="s">
        <v>10</v>
      </c>
      <c r="C9" s="31"/>
      <c r="D9" s="32">
        <f>SUM(D10:D12)</f>
        <v>3575.9</v>
      </c>
      <c r="E9" s="32">
        <f>SUM(E10:E12)</f>
        <v>3605.9</v>
      </c>
      <c r="F9" s="32">
        <f>SUM(F10:F12)</f>
        <v>3635.9</v>
      </c>
      <c r="G9" s="33"/>
    </row>
    <row r="10" spans="1:7" x14ac:dyDescent="0.25">
      <c r="A10" s="29" t="s">
        <v>11</v>
      </c>
      <c r="B10" s="30" t="s">
        <v>12</v>
      </c>
      <c r="C10" s="31" t="s">
        <v>13</v>
      </c>
      <c r="D10" s="34">
        <v>1200</v>
      </c>
      <c r="E10" s="34">
        <v>1200</v>
      </c>
      <c r="F10" s="34">
        <v>1200</v>
      </c>
      <c r="G10" s="33"/>
    </row>
    <row r="11" spans="1:7" ht="38.25" x14ac:dyDescent="0.25">
      <c r="A11" s="29" t="s">
        <v>14</v>
      </c>
      <c r="B11" s="30" t="s">
        <v>15</v>
      </c>
      <c r="C11" s="31" t="s">
        <v>13</v>
      </c>
      <c r="D11" s="34">
        <v>2085.9</v>
      </c>
      <c r="E11" s="34">
        <v>2085.9</v>
      </c>
      <c r="F11" s="34">
        <v>2085.9</v>
      </c>
      <c r="G11" s="33"/>
    </row>
    <row r="12" spans="1:7" ht="25.5" x14ac:dyDescent="0.25">
      <c r="A12" s="29" t="s">
        <v>16</v>
      </c>
      <c r="B12" s="30" t="s">
        <v>17</v>
      </c>
      <c r="C12" s="31" t="s">
        <v>13</v>
      </c>
      <c r="D12" s="34">
        <v>290</v>
      </c>
      <c r="E12" s="34">
        <v>320</v>
      </c>
      <c r="F12" s="34">
        <v>350</v>
      </c>
      <c r="G12" s="33"/>
    </row>
    <row r="13" spans="1:7" ht="127.5" x14ac:dyDescent="0.25">
      <c r="A13" s="29" t="s">
        <v>18</v>
      </c>
      <c r="B13" s="30" t="s">
        <v>19</v>
      </c>
      <c r="C13" s="31" t="s">
        <v>20</v>
      </c>
      <c r="D13" s="34">
        <v>2</v>
      </c>
      <c r="E13" s="34">
        <v>2</v>
      </c>
      <c r="F13" s="34">
        <v>2</v>
      </c>
      <c r="G13" s="33"/>
    </row>
    <row r="14" spans="1:7" x14ac:dyDescent="0.25">
      <c r="A14" s="29" t="s">
        <v>21</v>
      </c>
      <c r="B14" s="30" t="s">
        <v>22</v>
      </c>
      <c r="C14" s="31" t="s">
        <v>23</v>
      </c>
      <c r="D14" s="34">
        <v>469.2</v>
      </c>
      <c r="E14" s="34">
        <v>472</v>
      </c>
      <c r="F14" s="34">
        <v>474.8</v>
      </c>
      <c r="G14" s="33"/>
    </row>
    <row r="15" spans="1:7" ht="25.5" x14ac:dyDescent="0.25">
      <c r="A15" s="29" t="s">
        <v>24</v>
      </c>
      <c r="B15" s="30" t="s">
        <v>25</v>
      </c>
      <c r="C15" s="31"/>
      <c r="D15" s="32">
        <f>SUM(D16:D18)</f>
        <v>16733.7</v>
      </c>
      <c r="E15" s="32">
        <f>SUM(E16:E18)</f>
        <v>16719.599999999999</v>
      </c>
      <c r="F15" s="32">
        <f>SUM(F16:F18)</f>
        <v>16545.599999999999</v>
      </c>
      <c r="G15" s="33"/>
    </row>
    <row r="16" spans="1:7" ht="25.5" x14ac:dyDescent="0.25">
      <c r="A16" s="29" t="s">
        <v>26</v>
      </c>
      <c r="B16" s="30" t="s">
        <v>27</v>
      </c>
      <c r="C16" s="31" t="s">
        <v>23</v>
      </c>
      <c r="D16" s="34">
        <v>3</v>
      </c>
      <c r="E16" s="34">
        <v>2</v>
      </c>
      <c r="F16" s="34">
        <v>2</v>
      </c>
      <c r="G16" s="33"/>
    </row>
    <row r="17" spans="1:7" ht="51" x14ac:dyDescent="0.25">
      <c r="A17" s="29" t="s">
        <v>28</v>
      </c>
      <c r="B17" s="30" t="s">
        <v>29</v>
      </c>
      <c r="C17" s="31" t="s">
        <v>23</v>
      </c>
      <c r="D17" s="34">
        <v>2</v>
      </c>
      <c r="E17" s="34">
        <v>1</v>
      </c>
      <c r="F17" s="34">
        <v>1</v>
      </c>
      <c r="G17" s="33"/>
    </row>
    <row r="18" spans="1:7" ht="127.5" x14ac:dyDescent="0.25">
      <c r="A18" s="29" t="s">
        <v>30</v>
      </c>
      <c r="B18" s="30" t="s">
        <v>31</v>
      </c>
      <c r="C18" s="31" t="s">
        <v>20</v>
      </c>
      <c r="D18" s="34">
        <v>16728.7</v>
      </c>
      <c r="E18" s="34">
        <v>16716.599999999999</v>
      </c>
      <c r="F18" s="34">
        <v>16542.599999999999</v>
      </c>
      <c r="G18" s="33"/>
    </row>
    <row r="19" spans="1:7" x14ac:dyDescent="0.25">
      <c r="A19" s="29" t="s">
        <v>32</v>
      </c>
      <c r="B19" s="30" t="s">
        <v>33</v>
      </c>
      <c r="C19" s="31"/>
      <c r="D19" s="32">
        <f>D20+D23</f>
        <v>662</v>
      </c>
      <c r="E19" s="32">
        <f>E20+E23</f>
        <v>800</v>
      </c>
      <c r="F19" s="32">
        <f>F20+F23</f>
        <v>800</v>
      </c>
      <c r="G19" s="33"/>
    </row>
    <row r="20" spans="1:7" ht="25.5" x14ac:dyDescent="0.25">
      <c r="A20" s="29" t="s">
        <v>34</v>
      </c>
      <c r="B20" s="30" t="s">
        <v>35</v>
      </c>
      <c r="C20" s="31"/>
      <c r="D20" s="32">
        <f>SUM(D21:D22)</f>
        <v>564.79999999999995</v>
      </c>
      <c r="E20" s="32">
        <f>SUM(E21:E22)</f>
        <v>680</v>
      </c>
      <c r="F20" s="32">
        <f>SUM(F21:F22)</f>
        <v>680</v>
      </c>
      <c r="G20" s="33"/>
    </row>
    <row r="21" spans="1:7" x14ac:dyDescent="0.25">
      <c r="A21" s="11"/>
      <c r="B21" s="12"/>
      <c r="C21" s="13" t="s">
        <v>23</v>
      </c>
      <c r="D21" s="14">
        <v>64.8</v>
      </c>
      <c r="E21" s="14">
        <v>80</v>
      </c>
      <c r="F21" s="14">
        <v>80</v>
      </c>
      <c r="G21" s="15"/>
    </row>
    <row r="22" spans="1:7" x14ac:dyDescent="0.25">
      <c r="A22" s="11"/>
      <c r="B22" s="12"/>
      <c r="C22" s="13" t="s">
        <v>13</v>
      </c>
      <c r="D22" s="14">
        <v>500</v>
      </c>
      <c r="E22" s="14">
        <v>600</v>
      </c>
      <c r="F22" s="14">
        <v>600</v>
      </c>
      <c r="G22" s="15"/>
    </row>
    <row r="23" spans="1:7" ht="38.25" x14ac:dyDescent="0.25">
      <c r="A23" s="29" t="s">
        <v>36</v>
      </c>
      <c r="B23" s="30" t="s">
        <v>37</v>
      </c>
      <c r="C23" s="31" t="s">
        <v>23</v>
      </c>
      <c r="D23" s="34">
        <v>97.2</v>
      </c>
      <c r="E23" s="34">
        <v>120</v>
      </c>
      <c r="F23" s="34">
        <v>120</v>
      </c>
      <c r="G23" s="33"/>
    </row>
    <row r="24" spans="1:7" ht="25.5" x14ac:dyDescent="0.25">
      <c r="A24" s="29" t="s">
        <v>38</v>
      </c>
      <c r="B24" s="30" t="s">
        <v>39</v>
      </c>
      <c r="C24" s="31" t="s">
        <v>23</v>
      </c>
      <c r="D24" s="34">
        <v>1111.8</v>
      </c>
      <c r="E24" s="34">
        <v>1106.8</v>
      </c>
      <c r="F24" s="34">
        <v>1101.8</v>
      </c>
      <c r="G24" s="33"/>
    </row>
    <row r="25" spans="1:7" ht="38.25" x14ac:dyDescent="0.25">
      <c r="A25" s="29" t="s">
        <v>40</v>
      </c>
      <c r="B25" s="30" t="s">
        <v>41</v>
      </c>
      <c r="C25" s="31" t="s">
        <v>20</v>
      </c>
      <c r="D25" s="34">
        <v>9070.2000000000007</v>
      </c>
      <c r="E25" s="34">
        <v>9070.2000000000007</v>
      </c>
      <c r="F25" s="34">
        <v>9070.2000000000007</v>
      </c>
      <c r="G25" s="33"/>
    </row>
    <row r="26" spans="1:7" ht="25.5" x14ac:dyDescent="0.25">
      <c r="A26" s="29" t="s">
        <v>42</v>
      </c>
      <c r="B26" s="30" t="s">
        <v>43</v>
      </c>
      <c r="C26" s="31" t="s">
        <v>23</v>
      </c>
      <c r="D26" s="34">
        <v>55</v>
      </c>
      <c r="E26" s="34">
        <v>60</v>
      </c>
      <c r="F26" s="34">
        <v>60</v>
      </c>
      <c r="G26" s="33"/>
    </row>
    <row r="27" spans="1:7" ht="25.5" x14ac:dyDescent="0.25">
      <c r="A27" s="24" t="s">
        <v>44</v>
      </c>
      <c r="B27" s="25" t="s">
        <v>45</v>
      </c>
      <c r="C27" s="26"/>
      <c r="D27" s="27">
        <f>D28+D32</f>
        <v>750</v>
      </c>
      <c r="E27" s="27">
        <f>E28+E32</f>
        <v>2055</v>
      </c>
      <c r="F27" s="27">
        <f>F28+F32</f>
        <v>3063</v>
      </c>
      <c r="G27" s="28" t="s">
        <v>46</v>
      </c>
    </row>
    <row r="28" spans="1:7" x14ac:dyDescent="0.25">
      <c r="A28" s="29" t="s">
        <v>47</v>
      </c>
      <c r="B28" s="30" t="s">
        <v>48</v>
      </c>
      <c r="C28" s="31"/>
      <c r="D28" s="32">
        <f>D29+D31</f>
        <v>700</v>
      </c>
      <c r="E28" s="32">
        <f>E29+E31</f>
        <v>2005</v>
      </c>
      <c r="F28" s="32">
        <f>F29+F31</f>
        <v>3008</v>
      </c>
      <c r="G28" s="33" t="s">
        <v>49</v>
      </c>
    </row>
    <row r="29" spans="1:7" x14ac:dyDescent="0.25">
      <c r="A29" s="29" t="s">
        <v>50</v>
      </c>
      <c r="B29" s="30" t="s">
        <v>51</v>
      </c>
      <c r="C29" s="31"/>
      <c r="D29" s="32">
        <f>SUM(D30:D30)</f>
        <v>700</v>
      </c>
      <c r="E29" s="32">
        <f>SUM(E30:E30)</f>
        <v>2000</v>
      </c>
      <c r="F29" s="32">
        <f>SUM(F30:F30)</f>
        <v>3000</v>
      </c>
      <c r="G29" s="33"/>
    </row>
    <row r="30" spans="1:7" x14ac:dyDescent="0.25">
      <c r="A30" s="11"/>
      <c r="B30" s="12"/>
      <c r="C30" s="13" t="s">
        <v>13</v>
      </c>
      <c r="D30" s="14">
        <v>700</v>
      </c>
      <c r="E30" s="14">
        <v>2000</v>
      </c>
      <c r="F30" s="14">
        <v>3000</v>
      </c>
      <c r="G30" s="15"/>
    </row>
    <row r="31" spans="1:7" x14ac:dyDescent="0.25">
      <c r="A31" s="29" t="s">
        <v>52</v>
      </c>
      <c r="B31" s="30" t="s">
        <v>53</v>
      </c>
      <c r="C31" s="31" t="s">
        <v>13</v>
      </c>
      <c r="D31" s="34">
        <v>0</v>
      </c>
      <c r="E31" s="34">
        <v>5</v>
      </c>
      <c r="F31" s="34">
        <v>8</v>
      </c>
      <c r="G31" s="33"/>
    </row>
    <row r="32" spans="1:7" ht="25.5" x14ac:dyDescent="0.25">
      <c r="A32" s="29" t="s">
        <v>54</v>
      </c>
      <c r="B32" s="30" t="s">
        <v>55</v>
      </c>
      <c r="C32" s="31" t="s">
        <v>56</v>
      </c>
      <c r="D32" s="34">
        <v>50</v>
      </c>
      <c r="E32" s="34">
        <v>50</v>
      </c>
      <c r="F32" s="34">
        <v>55</v>
      </c>
      <c r="G32" s="33"/>
    </row>
    <row r="33" spans="1:7" ht="25.5" x14ac:dyDescent="0.25">
      <c r="A33" s="24" t="s">
        <v>57</v>
      </c>
      <c r="B33" s="25" t="s">
        <v>58</v>
      </c>
      <c r="C33" s="26"/>
      <c r="D33" s="27">
        <f>SUM(D34:D36)</f>
        <v>216</v>
      </c>
      <c r="E33" s="27">
        <f>SUM(E34:E36)</f>
        <v>251</v>
      </c>
      <c r="F33" s="27">
        <f>SUM(F34:F36)</f>
        <v>283</v>
      </c>
      <c r="G33" s="28" t="s">
        <v>8</v>
      </c>
    </row>
    <row r="34" spans="1:7" x14ac:dyDescent="0.25">
      <c r="A34" s="29" t="s">
        <v>59</v>
      </c>
      <c r="B34" s="30" t="s">
        <v>60</v>
      </c>
      <c r="C34" s="31" t="s">
        <v>13</v>
      </c>
      <c r="D34" s="34">
        <v>14</v>
      </c>
      <c r="E34" s="34">
        <v>15</v>
      </c>
      <c r="F34" s="34">
        <v>16</v>
      </c>
      <c r="G34" s="33"/>
    </row>
    <row r="35" spans="1:7" x14ac:dyDescent="0.25">
      <c r="A35" s="29" t="s">
        <v>61</v>
      </c>
      <c r="B35" s="30" t="s">
        <v>62</v>
      </c>
      <c r="C35" s="31" t="s">
        <v>13</v>
      </c>
      <c r="D35" s="34">
        <v>12</v>
      </c>
      <c r="E35" s="34">
        <v>16</v>
      </c>
      <c r="F35" s="34">
        <v>17</v>
      </c>
      <c r="G35" s="33" t="s">
        <v>63</v>
      </c>
    </row>
    <row r="36" spans="1:7" ht="38.25" x14ac:dyDescent="0.25">
      <c r="A36" s="29" t="s">
        <v>64</v>
      </c>
      <c r="B36" s="30" t="s">
        <v>65</v>
      </c>
      <c r="C36" s="31" t="s">
        <v>13</v>
      </c>
      <c r="D36" s="34">
        <v>190</v>
      </c>
      <c r="E36" s="34">
        <v>220</v>
      </c>
      <c r="F36" s="34">
        <v>250</v>
      </c>
      <c r="G36" s="33"/>
    </row>
    <row r="37" spans="1:7" x14ac:dyDescent="0.25">
      <c r="A37" s="24" t="s">
        <v>66</v>
      </c>
      <c r="B37" s="25" t="s">
        <v>67</v>
      </c>
      <c r="C37" s="26"/>
      <c r="D37" s="27">
        <f>D38+D41+D67+D72+D73+D77+D81+D84+D87+0.1</f>
        <v>15865.5</v>
      </c>
      <c r="E37" s="27">
        <f>E38+E41+E67+E72+E73+E77+E81+E84+E87</f>
        <v>16259.2</v>
      </c>
      <c r="F37" s="27">
        <f>F38+F41+F67+F72+F73+F77+F81+F84+F87</f>
        <v>16649.699999999997</v>
      </c>
      <c r="G37" s="28" t="s">
        <v>8</v>
      </c>
    </row>
    <row r="38" spans="1:7" x14ac:dyDescent="0.25">
      <c r="A38" s="29" t="s">
        <v>68</v>
      </c>
      <c r="B38" s="30" t="s">
        <v>69</v>
      </c>
      <c r="C38" s="31"/>
      <c r="D38" s="32">
        <f>SUM(D39:D40)</f>
        <v>185.7</v>
      </c>
      <c r="E38" s="32">
        <f>SUM(E39:E40)</f>
        <v>191.5</v>
      </c>
      <c r="F38" s="32">
        <f>SUM(F39:F40)</f>
        <v>198.6</v>
      </c>
      <c r="G38" s="33" t="s">
        <v>70</v>
      </c>
    </row>
    <row r="39" spans="1:7" ht="25.5" x14ac:dyDescent="0.25">
      <c r="A39" s="29" t="s">
        <v>71</v>
      </c>
      <c r="B39" s="30" t="s">
        <v>72</v>
      </c>
      <c r="C39" s="31" t="s">
        <v>13</v>
      </c>
      <c r="D39" s="34">
        <v>6</v>
      </c>
      <c r="E39" s="34">
        <v>5</v>
      </c>
      <c r="F39" s="34">
        <v>5</v>
      </c>
      <c r="G39" s="33" t="s">
        <v>8</v>
      </c>
    </row>
    <row r="40" spans="1:7" x14ac:dyDescent="0.25">
      <c r="A40" s="29" t="s">
        <v>73</v>
      </c>
      <c r="B40" s="30" t="s">
        <v>74</v>
      </c>
      <c r="C40" s="31" t="s">
        <v>13</v>
      </c>
      <c r="D40" s="34">
        <v>179.7</v>
      </c>
      <c r="E40" s="34">
        <v>186.5</v>
      </c>
      <c r="F40" s="34">
        <v>193.6</v>
      </c>
      <c r="G40" s="33" t="s">
        <v>8</v>
      </c>
    </row>
    <row r="41" spans="1:7" x14ac:dyDescent="0.25">
      <c r="A41" s="29" t="s">
        <v>75</v>
      </c>
      <c r="B41" s="30" t="s">
        <v>76</v>
      </c>
      <c r="C41" s="31"/>
      <c r="D41" s="32">
        <f>D42+D45+D48+D49+D50+D51+D54+D57+D60+D61+D64+D65+D66</f>
        <v>5607.5</v>
      </c>
      <c r="E41" s="32">
        <f>E42+E45+E48+E49+E50+E51+E54+E57+E60+E61+E64+E65+E66</f>
        <v>5835.4000000000005</v>
      </c>
      <c r="F41" s="32">
        <f>F42+F45+F48+F49+F50+F51+F54+F57+F60+F61+F64+F65+F66</f>
        <v>6085.2</v>
      </c>
      <c r="G41" s="33" t="s">
        <v>8</v>
      </c>
    </row>
    <row r="42" spans="1:7" x14ac:dyDescent="0.25">
      <c r="A42" s="29" t="s">
        <v>77</v>
      </c>
      <c r="B42" s="30" t="s">
        <v>78</v>
      </c>
      <c r="C42" s="31"/>
      <c r="D42" s="32">
        <f>SUM(D43:D44)</f>
        <v>2334.9</v>
      </c>
      <c r="E42" s="32">
        <f>SUM(E43:E44)</f>
        <v>2449.9</v>
      </c>
      <c r="F42" s="32">
        <f>SUM(F43:F44)</f>
        <v>2571.3000000000002</v>
      </c>
      <c r="G42" s="33" t="s">
        <v>70</v>
      </c>
    </row>
    <row r="43" spans="1:7" x14ac:dyDescent="0.25">
      <c r="A43" s="11"/>
      <c r="B43" s="12"/>
      <c r="C43" s="13" t="s">
        <v>56</v>
      </c>
      <c r="D43" s="14">
        <v>50</v>
      </c>
      <c r="E43" s="14">
        <v>50</v>
      </c>
      <c r="F43" s="14">
        <v>50</v>
      </c>
      <c r="G43" s="15"/>
    </row>
    <row r="44" spans="1:7" x14ac:dyDescent="0.25">
      <c r="A44" s="11"/>
      <c r="B44" s="12"/>
      <c r="C44" s="13" t="s">
        <v>13</v>
      </c>
      <c r="D44" s="14">
        <v>2284.9</v>
      </c>
      <c r="E44" s="14">
        <v>2399.9</v>
      </c>
      <c r="F44" s="14">
        <v>2521.3000000000002</v>
      </c>
      <c r="G44" s="15"/>
    </row>
    <row r="45" spans="1:7" ht="25.5" x14ac:dyDescent="0.25">
      <c r="A45" s="29" t="s">
        <v>79</v>
      </c>
      <c r="B45" s="30" t="s">
        <v>80</v>
      </c>
      <c r="C45" s="31"/>
      <c r="D45" s="32">
        <f>SUM(D46:D47)</f>
        <v>942.6</v>
      </c>
      <c r="E45" s="32">
        <f>SUM(E46:E47)</f>
        <v>1013.1999999999999</v>
      </c>
      <c r="F45" s="32">
        <f>SUM(F46:F47)</f>
        <v>1081.0999999999999</v>
      </c>
      <c r="G45" s="33"/>
    </row>
    <row r="46" spans="1:7" x14ac:dyDescent="0.25">
      <c r="A46" s="11"/>
      <c r="B46" s="12"/>
      <c r="C46" s="13" t="s">
        <v>13</v>
      </c>
      <c r="D46" s="14">
        <v>72.900000000000006</v>
      </c>
      <c r="E46" s="14">
        <v>74.8</v>
      </c>
      <c r="F46" s="14">
        <v>76.8</v>
      </c>
      <c r="G46" s="15"/>
    </row>
    <row r="47" spans="1:7" x14ac:dyDescent="0.25">
      <c r="A47" s="11"/>
      <c r="B47" s="12"/>
      <c r="C47" s="13" t="s">
        <v>23</v>
      </c>
      <c r="D47" s="14">
        <v>869.7</v>
      </c>
      <c r="E47" s="14">
        <v>938.4</v>
      </c>
      <c r="F47" s="14">
        <v>1004.3</v>
      </c>
      <c r="G47" s="15"/>
    </row>
    <row r="48" spans="1:7" ht="25.5" x14ac:dyDescent="0.25">
      <c r="A48" s="29" t="s">
        <v>81</v>
      </c>
      <c r="B48" s="30" t="s">
        <v>82</v>
      </c>
      <c r="C48" s="31" t="s">
        <v>13</v>
      </c>
      <c r="D48" s="34">
        <v>15</v>
      </c>
      <c r="E48" s="34">
        <v>15</v>
      </c>
      <c r="F48" s="34">
        <v>15</v>
      </c>
      <c r="G48" s="33"/>
    </row>
    <row r="49" spans="1:7" ht="38.25" x14ac:dyDescent="0.25">
      <c r="A49" s="29" t="s">
        <v>83</v>
      </c>
      <c r="B49" s="30" t="s">
        <v>84</v>
      </c>
      <c r="C49" s="31" t="s">
        <v>13</v>
      </c>
      <c r="D49" s="34">
        <v>293.10000000000002</v>
      </c>
      <c r="E49" s="34">
        <v>305.8</v>
      </c>
      <c r="F49" s="34">
        <v>319.2</v>
      </c>
      <c r="G49" s="33"/>
    </row>
    <row r="50" spans="1:7" x14ac:dyDescent="0.25">
      <c r="A50" s="29" t="s">
        <v>85</v>
      </c>
      <c r="B50" s="30" t="s">
        <v>86</v>
      </c>
      <c r="C50" s="31" t="s">
        <v>13</v>
      </c>
      <c r="D50" s="34">
        <v>509.9</v>
      </c>
      <c r="E50" s="34">
        <v>510</v>
      </c>
      <c r="F50" s="34">
        <v>530</v>
      </c>
      <c r="G50" s="33"/>
    </row>
    <row r="51" spans="1:7" ht="38.25" x14ac:dyDescent="0.25">
      <c r="A51" s="29" t="s">
        <v>87</v>
      </c>
      <c r="B51" s="30" t="s">
        <v>88</v>
      </c>
      <c r="C51" s="31"/>
      <c r="D51" s="32">
        <f>SUM(D52:D53)</f>
        <v>521.20000000000005</v>
      </c>
      <c r="E51" s="32">
        <f>SUM(E52:E53)</f>
        <v>542.1</v>
      </c>
      <c r="F51" s="32">
        <f>SUM(F52:F53)</f>
        <v>560.4</v>
      </c>
      <c r="G51" s="33"/>
    </row>
    <row r="52" spans="1:7" x14ac:dyDescent="0.25">
      <c r="A52" s="11"/>
      <c r="B52" s="12"/>
      <c r="C52" s="13" t="s">
        <v>13</v>
      </c>
      <c r="D52" s="14">
        <v>474.2</v>
      </c>
      <c r="E52" s="14">
        <v>517.6</v>
      </c>
      <c r="F52" s="14">
        <v>560.4</v>
      </c>
      <c r="G52" s="15"/>
    </row>
    <row r="53" spans="1:7" x14ac:dyDescent="0.25">
      <c r="A53" s="11"/>
      <c r="B53" s="12"/>
      <c r="C53" s="13" t="s">
        <v>89</v>
      </c>
      <c r="D53" s="14">
        <v>47</v>
      </c>
      <c r="E53" s="14">
        <v>24.5</v>
      </c>
      <c r="F53" s="14">
        <v>0</v>
      </c>
      <c r="G53" s="15"/>
    </row>
    <row r="54" spans="1:7" x14ac:dyDescent="0.25">
      <c r="A54" s="29" t="s">
        <v>90</v>
      </c>
      <c r="B54" s="30" t="s">
        <v>91</v>
      </c>
      <c r="C54" s="31"/>
      <c r="D54" s="32">
        <f>SUM(D55:D56)</f>
        <v>226</v>
      </c>
      <c r="E54" s="32">
        <f>SUM(E55:E56)</f>
        <v>228</v>
      </c>
      <c r="F54" s="32">
        <f>SUM(F55:F56)</f>
        <v>230</v>
      </c>
      <c r="G54" s="33"/>
    </row>
    <row r="55" spans="1:7" x14ac:dyDescent="0.25">
      <c r="A55" s="11"/>
      <c r="B55" s="12"/>
      <c r="C55" s="13" t="s">
        <v>23</v>
      </c>
      <c r="D55" s="14">
        <v>146</v>
      </c>
      <c r="E55" s="14">
        <v>146</v>
      </c>
      <c r="F55" s="14">
        <v>146</v>
      </c>
      <c r="G55" s="15"/>
    </row>
    <row r="56" spans="1:7" x14ac:dyDescent="0.25">
      <c r="A56" s="11"/>
      <c r="B56" s="12"/>
      <c r="C56" s="13" t="s">
        <v>13</v>
      </c>
      <c r="D56" s="14">
        <v>80</v>
      </c>
      <c r="E56" s="14">
        <v>82</v>
      </c>
      <c r="F56" s="14">
        <v>84</v>
      </c>
      <c r="G56" s="15"/>
    </row>
    <row r="57" spans="1:7" ht="25.5" x14ac:dyDescent="0.25">
      <c r="A57" s="29" t="s">
        <v>92</v>
      </c>
      <c r="B57" s="30" t="s">
        <v>93</v>
      </c>
      <c r="C57" s="31"/>
      <c r="D57" s="32">
        <f>SUM(D58:D59)</f>
        <v>369.6</v>
      </c>
      <c r="E57" s="32">
        <f>SUM(E58:E59)</f>
        <v>369.6</v>
      </c>
      <c r="F57" s="32">
        <f>SUM(F58:F59)</f>
        <v>370.4</v>
      </c>
      <c r="G57" s="33"/>
    </row>
    <row r="58" spans="1:7" x14ac:dyDescent="0.25">
      <c r="A58" s="11"/>
      <c r="B58" s="12"/>
      <c r="C58" s="13" t="s">
        <v>23</v>
      </c>
      <c r="D58" s="14">
        <v>158.30000000000001</v>
      </c>
      <c r="E58" s="14">
        <v>158.30000000000001</v>
      </c>
      <c r="F58" s="14">
        <v>158.30000000000001</v>
      </c>
      <c r="G58" s="15"/>
    </row>
    <row r="59" spans="1:7" x14ac:dyDescent="0.25">
      <c r="A59" s="11"/>
      <c r="B59" s="12"/>
      <c r="C59" s="13" t="s">
        <v>13</v>
      </c>
      <c r="D59" s="14">
        <v>211.3</v>
      </c>
      <c r="E59" s="14">
        <v>211.3</v>
      </c>
      <c r="F59" s="14">
        <v>212.1</v>
      </c>
      <c r="G59" s="15"/>
    </row>
    <row r="60" spans="1:7" x14ac:dyDescent="0.25">
      <c r="A60" s="29" t="s">
        <v>94</v>
      </c>
      <c r="B60" s="30" t="s">
        <v>95</v>
      </c>
      <c r="C60" s="31" t="s">
        <v>13</v>
      </c>
      <c r="D60" s="34">
        <v>50.4</v>
      </c>
      <c r="E60" s="34">
        <v>52</v>
      </c>
      <c r="F60" s="34">
        <v>53</v>
      </c>
      <c r="G60" s="33"/>
    </row>
    <row r="61" spans="1:7" ht="25.5" x14ac:dyDescent="0.25">
      <c r="A61" s="29" t="s">
        <v>96</v>
      </c>
      <c r="B61" s="30" t="s">
        <v>97</v>
      </c>
      <c r="C61" s="31"/>
      <c r="D61" s="32">
        <f>SUM(D62:D63)</f>
        <v>244.8</v>
      </c>
      <c r="E61" s="32">
        <f>SUM(E62:E63)</f>
        <v>249.8</v>
      </c>
      <c r="F61" s="32">
        <f>SUM(F62:F63)</f>
        <v>254.8</v>
      </c>
      <c r="G61" s="33"/>
    </row>
    <row r="62" spans="1:7" x14ac:dyDescent="0.25">
      <c r="A62" s="11"/>
      <c r="B62" s="12"/>
      <c r="C62" s="13" t="s">
        <v>23</v>
      </c>
      <c r="D62" s="14">
        <v>164.8</v>
      </c>
      <c r="E62" s="14">
        <v>164.8</v>
      </c>
      <c r="F62" s="14">
        <v>164.8</v>
      </c>
      <c r="G62" s="15"/>
    </row>
    <row r="63" spans="1:7" x14ac:dyDescent="0.25">
      <c r="A63" s="11"/>
      <c r="B63" s="12"/>
      <c r="C63" s="13" t="s">
        <v>13</v>
      </c>
      <c r="D63" s="14">
        <v>80</v>
      </c>
      <c r="E63" s="14">
        <v>85</v>
      </c>
      <c r="F63" s="14">
        <v>90</v>
      </c>
      <c r="G63" s="15"/>
    </row>
    <row r="64" spans="1:7" ht="25.5" x14ac:dyDescent="0.25">
      <c r="A64" s="29" t="s">
        <v>98</v>
      </c>
      <c r="B64" s="30" t="s">
        <v>99</v>
      </c>
      <c r="C64" s="31"/>
      <c r="D64" s="34">
        <v>0</v>
      </c>
      <c r="E64" s="34">
        <v>0</v>
      </c>
      <c r="F64" s="34">
        <v>0</v>
      </c>
      <c r="G64" s="33"/>
    </row>
    <row r="65" spans="1:7" x14ac:dyDescent="0.25">
      <c r="A65" s="29" t="s">
        <v>100</v>
      </c>
      <c r="B65" s="30" t="s">
        <v>101</v>
      </c>
      <c r="C65" s="31" t="s">
        <v>13</v>
      </c>
      <c r="D65" s="34">
        <v>10</v>
      </c>
      <c r="E65" s="34">
        <v>10</v>
      </c>
      <c r="F65" s="34">
        <v>10</v>
      </c>
      <c r="G65" s="33"/>
    </row>
    <row r="66" spans="1:7" x14ac:dyDescent="0.25">
      <c r="A66" s="29" t="s">
        <v>102</v>
      </c>
      <c r="B66" s="30" t="s">
        <v>103</v>
      </c>
      <c r="C66" s="31" t="s">
        <v>13</v>
      </c>
      <c r="D66" s="34">
        <v>90</v>
      </c>
      <c r="E66" s="34">
        <v>90</v>
      </c>
      <c r="F66" s="34">
        <v>90</v>
      </c>
      <c r="G66" s="33"/>
    </row>
    <row r="67" spans="1:7" x14ac:dyDescent="0.25">
      <c r="A67" s="29" t="s">
        <v>104</v>
      </c>
      <c r="B67" s="30" t="s">
        <v>105</v>
      </c>
      <c r="C67" s="31"/>
      <c r="D67" s="32">
        <f>SUM(D68:D71)</f>
        <v>7822.7999999999993</v>
      </c>
      <c r="E67" s="32">
        <f>SUM(E68:E71)</f>
        <v>8772.7000000000007</v>
      </c>
      <c r="F67" s="32">
        <f>SUM(F68:F71)</f>
        <v>9385</v>
      </c>
      <c r="G67" s="33" t="s">
        <v>106</v>
      </c>
    </row>
    <row r="68" spans="1:7" x14ac:dyDescent="0.25">
      <c r="A68" s="11"/>
      <c r="B68" s="12"/>
      <c r="C68" s="13" t="s">
        <v>56</v>
      </c>
      <c r="D68" s="14">
        <v>110</v>
      </c>
      <c r="E68" s="14">
        <v>110</v>
      </c>
      <c r="F68" s="14">
        <v>110</v>
      </c>
      <c r="G68" s="15"/>
    </row>
    <row r="69" spans="1:7" x14ac:dyDescent="0.25">
      <c r="A69" s="11"/>
      <c r="B69" s="12"/>
      <c r="C69" s="13" t="s">
        <v>13</v>
      </c>
      <c r="D69" s="14">
        <v>1762.9</v>
      </c>
      <c r="E69" s="14">
        <v>1829.7</v>
      </c>
      <c r="F69" s="14">
        <v>2040.1</v>
      </c>
      <c r="G69" s="15"/>
    </row>
    <row r="70" spans="1:7" x14ac:dyDescent="0.25">
      <c r="A70" s="11"/>
      <c r="B70" s="12"/>
      <c r="C70" s="13" t="s">
        <v>23</v>
      </c>
      <c r="D70" s="14">
        <v>5863.9</v>
      </c>
      <c r="E70" s="14">
        <v>6833</v>
      </c>
      <c r="F70" s="14">
        <v>7234.9</v>
      </c>
      <c r="G70" s="15"/>
    </row>
    <row r="71" spans="1:7" x14ac:dyDescent="0.25">
      <c r="A71" s="11"/>
      <c r="B71" s="12"/>
      <c r="C71" s="13" t="s">
        <v>89</v>
      </c>
      <c r="D71" s="14">
        <v>86</v>
      </c>
      <c r="E71" s="14">
        <v>0</v>
      </c>
      <c r="F71" s="14">
        <v>0</v>
      </c>
      <c r="G71" s="15"/>
    </row>
    <row r="72" spans="1:7" x14ac:dyDescent="0.25">
      <c r="A72" s="29" t="s">
        <v>107</v>
      </c>
      <c r="B72" s="30" t="s">
        <v>108</v>
      </c>
      <c r="C72" s="31" t="s">
        <v>13</v>
      </c>
      <c r="D72" s="34">
        <v>547.9</v>
      </c>
      <c r="E72" s="34">
        <v>573.29999999999995</v>
      </c>
      <c r="F72" s="34">
        <v>599.9</v>
      </c>
      <c r="G72" s="33"/>
    </row>
    <row r="73" spans="1:7" x14ac:dyDescent="0.25">
      <c r="A73" s="29" t="s">
        <v>109</v>
      </c>
      <c r="B73" s="30" t="s">
        <v>110</v>
      </c>
      <c r="C73" s="31"/>
      <c r="D73" s="32">
        <f>SUM(D74:D76)</f>
        <v>299</v>
      </c>
      <c r="E73" s="32">
        <f>SUM(E74:E76)</f>
        <v>304</v>
      </c>
      <c r="F73" s="32">
        <f>SUM(F74:F76)</f>
        <v>309</v>
      </c>
      <c r="G73" s="33"/>
    </row>
    <row r="74" spans="1:7" ht="25.5" x14ac:dyDescent="0.25">
      <c r="A74" s="29" t="s">
        <v>111</v>
      </c>
      <c r="B74" s="30" t="s">
        <v>112</v>
      </c>
      <c r="C74" s="31" t="s">
        <v>13</v>
      </c>
      <c r="D74" s="34">
        <v>14</v>
      </c>
      <c r="E74" s="34">
        <v>14</v>
      </c>
      <c r="F74" s="34">
        <v>14</v>
      </c>
      <c r="G74" s="33"/>
    </row>
    <row r="75" spans="1:7" x14ac:dyDescent="0.25">
      <c r="A75" s="29" t="s">
        <v>113</v>
      </c>
      <c r="B75" s="30" t="s">
        <v>114</v>
      </c>
      <c r="C75" s="31" t="s">
        <v>13</v>
      </c>
      <c r="D75" s="34">
        <v>15</v>
      </c>
      <c r="E75" s="34">
        <v>15</v>
      </c>
      <c r="F75" s="34">
        <v>15</v>
      </c>
      <c r="G75" s="33"/>
    </row>
    <row r="76" spans="1:7" ht="38.25" x14ac:dyDescent="0.25">
      <c r="A76" s="29" t="s">
        <v>115</v>
      </c>
      <c r="B76" s="30" t="s">
        <v>116</v>
      </c>
      <c r="C76" s="31" t="s">
        <v>13</v>
      </c>
      <c r="D76" s="34">
        <v>270</v>
      </c>
      <c r="E76" s="34">
        <v>275</v>
      </c>
      <c r="F76" s="34">
        <v>280</v>
      </c>
      <c r="G76" s="33"/>
    </row>
    <row r="77" spans="1:7" x14ac:dyDescent="0.25">
      <c r="A77" s="29" t="s">
        <v>117</v>
      </c>
      <c r="B77" s="30" t="s">
        <v>118</v>
      </c>
      <c r="C77" s="31"/>
      <c r="D77" s="32">
        <f>SUM(D78:D80)</f>
        <v>70</v>
      </c>
      <c r="E77" s="32">
        <f>SUM(E78:E80)</f>
        <v>71</v>
      </c>
      <c r="F77" s="32">
        <f>SUM(F78:F80)</f>
        <v>72</v>
      </c>
      <c r="G77" s="33" t="s">
        <v>63</v>
      </c>
    </row>
    <row r="78" spans="1:7" x14ac:dyDescent="0.25">
      <c r="A78" s="29" t="s">
        <v>119</v>
      </c>
      <c r="B78" s="30" t="s">
        <v>120</v>
      </c>
      <c r="C78" s="31" t="s">
        <v>23</v>
      </c>
      <c r="D78" s="34">
        <v>50</v>
      </c>
      <c r="E78" s="34">
        <v>50</v>
      </c>
      <c r="F78" s="34">
        <v>50</v>
      </c>
      <c r="G78" s="33"/>
    </row>
    <row r="79" spans="1:7" x14ac:dyDescent="0.25">
      <c r="A79" s="29" t="s">
        <v>121</v>
      </c>
      <c r="B79" s="30" t="s">
        <v>122</v>
      </c>
      <c r="C79" s="31" t="s">
        <v>13</v>
      </c>
      <c r="D79" s="34">
        <v>5</v>
      </c>
      <c r="E79" s="34">
        <v>6</v>
      </c>
      <c r="F79" s="34">
        <v>7</v>
      </c>
      <c r="G79" s="33"/>
    </row>
    <row r="80" spans="1:7" x14ac:dyDescent="0.25">
      <c r="A80" s="29" t="s">
        <v>123</v>
      </c>
      <c r="B80" s="30" t="s">
        <v>124</v>
      </c>
      <c r="C80" s="31" t="s">
        <v>13</v>
      </c>
      <c r="D80" s="34">
        <v>15</v>
      </c>
      <c r="E80" s="34">
        <v>15</v>
      </c>
      <c r="F80" s="34">
        <v>15</v>
      </c>
      <c r="G80" s="33"/>
    </row>
    <row r="81" spans="1:7" ht="38.25" x14ac:dyDescent="0.25">
      <c r="A81" s="29" t="s">
        <v>125</v>
      </c>
      <c r="B81" s="30" t="s">
        <v>126</v>
      </c>
      <c r="C81" s="31"/>
      <c r="D81" s="32">
        <f>SUM(D82:D83)-0.1</f>
        <v>309.79999999999995</v>
      </c>
      <c r="E81" s="32">
        <f>SUM(E82:E83)</f>
        <v>0</v>
      </c>
      <c r="F81" s="32">
        <f>SUM(F82:F83)</f>
        <v>0</v>
      </c>
      <c r="G81" s="33"/>
    </row>
    <row r="82" spans="1:7" x14ac:dyDescent="0.25">
      <c r="A82" s="11"/>
      <c r="B82" s="12"/>
      <c r="C82" s="13" t="s">
        <v>89</v>
      </c>
      <c r="D82" s="14">
        <v>263.39999999999998</v>
      </c>
      <c r="E82" s="14">
        <v>0</v>
      </c>
      <c r="F82" s="14">
        <v>0</v>
      </c>
      <c r="G82" s="15"/>
    </row>
    <row r="83" spans="1:7" x14ac:dyDescent="0.25">
      <c r="A83" s="11"/>
      <c r="B83" s="12"/>
      <c r="C83" s="13" t="s">
        <v>127</v>
      </c>
      <c r="D83" s="14">
        <v>46.5</v>
      </c>
      <c r="E83" s="14">
        <v>0</v>
      </c>
      <c r="F83" s="14">
        <v>0</v>
      </c>
      <c r="G83" s="15"/>
    </row>
    <row r="84" spans="1:7" ht="25.5" x14ac:dyDescent="0.25">
      <c r="A84" s="29" t="s">
        <v>128</v>
      </c>
      <c r="B84" s="30" t="s">
        <v>129</v>
      </c>
      <c r="C84" s="31"/>
      <c r="D84" s="32">
        <f>SUM(D85:D86)</f>
        <v>666.7</v>
      </c>
      <c r="E84" s="32">
        <f>SUM(E85:E86)</f>
        <v>333.3</v>
      </c>
      <c r="F84" s="32">
        <f>SUM(F85:F86)</f>
        <v>0</v>
      </c>
      <c r="G84" s="33"/>
    </row>
    <row r="85" spans="1:7" x14ac:dyDescent="0.25">
      <c r="A85" s="11"/>
      <c r="B85" s="12"/>
      <c r="C85" s="13" t="s">
        <v>127</v>
      </c>
      <c r="D85" s="14">
        <v>100</v>
      </c>
      <c r="E85" s="14">
        <v>50</v>
      </c>
      <c r="F85" s="14">
        <v>0</v>
      </c>
      <c r="G85" s="15"/>
    </row>
    <row r="86" spans="1:7" x14ac:dyDescent="0.25">
      <c r="A86" s="11"/>
      <c r="B86" s="12"/>
      <c r="C86" s="13" t="s">
        <v>89</v>
      </c>
      <c r="D86" s="14">
        <v>566.70000000000005</v>
      </c>
      <c r="E86" s="14">
        <v>283.3</v>
      </c>
      <c r="F86" s="14">
        <v>0</v>
      </c>
      <c r="G86" s="15"/>
    </row>
    <row r="87" spans="1:7" ht="25.5" x14ac:dyDescent="0.25">
      <c r="A87" s="29" t="s">
        <v>130</v>
      </c>
      <c r="B87" s="30" t="s">
        <v>131</v>
      </c>
      <c r="C87" s="31"/>
      <c r="D87" s="32">
        <f>SUM(D88:D89)</f>
        <v>356</v>
      </c>
      <c r="E87" s="32">
        <f>SUM(E88:E89)</f>
        <v>178</v>
      </c>
      <c r="F87" s="32">
        <f>SUM(F88:F89)</f>
        <v>0</v>
      </c>
      <c r="G87" s="33"/>
    </row>
    <row r="88" spans="1:7" x14ac:dyDescent="0.25">
      <c r="A88" s="11"/>
      <c r="B88" s="12"/>
      <c r="C88" s="13" t="s">
        <v>89</v>
      </c>
      <c r="D88" s="14">
        <v>302.60000000000002</v>
      </c>
      <c r="E88" s="14">
        <v>151.30000000000001</v>
      </c>
      <c r="F88" s="14">
        <v>0</v>
      </c>
      <c r="G88" s="15"/>
    </row>
    <row r="89" spans="1:7" x14ac:dyDescent="0.25">
      <c r="A89" s="11"/>
      <c r="B89" s="12"/>
      <c r="C89" s="13" t="s">
        <v>127</v>
      </c>
      <c r="D89" s="14">
        <v>53.4</v>
      </c>
      <c r="E89" s="14">
        <v>26.7</v>
      </c>
      <c r="F89" s="14">
        <v>0</v>
      </c>
      <c r="G89" s="15"/>
    </row>
    <row r="90" spans="1:7" ht="25.5" x14ac:dyDescent="0.25">
      <c r="A90" s="24" t="s">
        <v>132</v>
      </c>
      <c r="B90" s="25" t="s">
        <v>133</v>
      </c>
      <c r="C90" s="26"/>
      <c r="D90" s="27">
        <f>D91+D100+D103+D106+0.1</f>
        <v>3040.5</v>
      </c>
      <c r="E90" s="27">
        <f>E91+E100+E103+E106</f>
        <v>2332.4</v>
      </c>
      <c r="F90" s="27">
        <f>F91+F100+F103+F106</f>
        <v>1390.9</v>
      </c>
      <c r="G90" s="28" t="s">
        <v>8</v>
      </c>
    </row>
    <row r="91" spans="1:7" x14ac:dyDescent="0.25">
      <c r="A91" s="29" t="s">
        <v>134</v>
      </c>
      <c r="B91" s="30" t="s">
        <v>135</v>
      </c>
      <c r="C91" s="31"/>
      <c r="D91" s="32">
        <f>D92+D93+D96+D97+D98+D99</f>
        <v>628.4</v>
      </c>
      <c r="E91" s="32">
        <f>E92+E93+E96+E97+E98+E99</f>
        <v>645.4</v>
      </c>
      <c r="F91" s="32">
        <f>F92+F93+F96+F97+F98+F99</f>
        <v>662.4</v>
      </c>
      <c r="G91" s="33" t="s">
        <v>136</v>
      </c>
    </row>
    <row r="92" spans="1:7" ht="25.5" x14ac:dyDescent="0.25">
      <c r="A92" s="29" t="s">
        <v>137</v>
      </c>
      <c r="B92" s="30" t="s">
        <v>138</v>
      </c>
      <c r="C92" s="31" t="s">
        <v>13</v>
      </c>
      <c r="D92" s="34">
        <v>85</v>
      </c>
      <c r="E92" s="34">
        <v>87</v>
      </c>
      <c r="F92" s="34">
        <v>89</v>
      </c>
      <c r="G92" s="33"/>
    </row>
    <row r="93" spans="1:7" x14ac:dyDescent="0.25">
      <c r="A93" s="29" t="s">
        <v>139</v>
      </c>
      <c r="B93" s="30" t="s">
        <v>140</v>
      </c>
      <c r="C93" s="31"/>
      <c r="D93" s="32">
        <f>SUM(D94:D95)</f>
        <v>280</v>
      </c>
      <c r="E93" s="32">
        <f>SUM(E94:E95)</f>
        <v>290</v>
      </c>
      <c r="F93" s="32">
        <f>SUM(F94:F95)</f>
        <v>300</v>
      </c>
      <c r="G93" s="33"/>
    </row>
    <row r="94" spans="1:7" x14ac:dyDescent="0.25">
      <c r="A94" s="11"/>
      <c r="B94" s="12"/>
      <c r="C94" s="13" t="s">
        <v>20</v>
      </c>
      <c r="D94" s="14">
        <v>160</v>
      </c>
      <c r="E94" s="14">
        <v>160</v>
      </c>
      <c r="F94" s="14">
        <v>160</v>
      </c>
      <c r="G94" s="15"/>
    </row>
    <row r="95" spans="1:7" x14ac:dyDescent="0.25">
      <c r="A95" s="11"/>
      <c r="B95" s="12"/>
      <c r="C95" s="13" t="s">
        <v>13</v>
      </c>
      <c r="D95" s="14">
        <v>120</v>
      </c>
      <c r="E95" s="14">
        <v>130</v>
      </c>
      <c r="F95" s="14">
        <v>140</v>
      </c>
      <c r="G95" s="15"/>
    </row>
    <row r="96" spans="1:7" ht="25.5" x14ac:dyDescent="0.25">
      <c r="A96" s="29" t="s">
        <v>141</v>
      </c>
      <c r="B96" s="30" t="s">
        <v>142</v>
      </c>
      <c r="C96" s="31" t="s">
        <v>13</v>
      </c>
      <c r="D96" s="34">
        <v>20</v>
      </c>
      <c r="E96" s="34">
        <v>25</v>
      </c>
      <c r="F96" s="34">
        <v>30</v>
      </c>
      <c r="G96" s="33"/>
    </row>
    <row r="97" spans="1:7" x14ac:dyDescent="0.25">
      <c r="A97" s="29" t="s">
        <v>143</v>
      </c>
      <c r="B97" s="30" t="s">
        <v>144</v>
      </c>
      <c r="C97" s="31" t="s">
        <v>23</v>
      </c>
      <c r="D97" s="34">
        <v>234.6</v>
      </c>
      <c r="E97" s="34">
        <v>234.6</v>
      </c>
      <c r="F97" s="34">
        <v>234.6</v>
      </c>
      <c r="G97" s="33"/>
    </row>
    <row r="98" spans="1:7" x14ac:dyDescent="0.25">
      <c r="A98" s="29" t="s">
        <v>145</v>
      </c>
      <c r="B98" s="30" t="s">
        <v>146</v>
      </c>
      <c r="C98" s="31" t="s">
        <v>23</v>
      </c>
      <c r="D98" s="34">
        <v>8.8000000000000007</v>
      </c>
      <c r="E98" s="34">
        <v>8.8000000000000007</v>
      </c>
      <c r="F98" s="34">
        <v>8.8000000000000007</v>
      </c>
      <c r="G98" s="33"/>
    </row>
    <row r="99" spans="1:7" ht="25.5" x14ac:dyDescent="0.25">
      <c r="A99" s="29" t="s">
        <v>147</v>
      </c>
      <c r="B99" s="30" t="s">
        <v>148</v>
      </c>
      <c r="C99" s="31"/>
      <c r="D99" s="34">
        <v>0</v>
      </c>
      <c r="E99" s="34">
        <v>0</v>
      </c>
      <c r="F99" s="34">
        <v>0</v>
      </c>
      <c r="G99" s="33"/>
    </row>
    <row r="100" spans="1:7" ht="38.25" x14ac:dyDescent="0.25">
      <c r="A100" s="29" t="s">
        <v>149</v>
      </c>
      <c r="B100" s="30" t="s">
        <v>150</v>
      </c>
      <c r="C100" s="31"/>
      <c r="D100" s="32">
        <f>SUM(D101:D102)</f>
        <v>495</v>
      </c>
      <c r="E100" s="32">
        <f>SUM(E101:E102)</f>
        <v>0</v>
      </c>
      <c r="F100" s="32">
        <f>SUM(F101:F102)</f>
        <v>0</v>
      </c>
      <c r="G100" s="33"/>
    </row>
    <row r="101" spans="1:7" x14ac:dyDescent="0.25">
      <c r="A101" s="11"/>
      <c r="B101" s="12"/>
      <c r="C101" s="13" t="s">
        <v>89</v>
      </c>
      <c r="D101" s="14">
        <v>420.8</v>
      </c>
      <c r="E101" s="14">
        <v>0</v>
      </c>
      <c r="F101" s="14">
        <v>0</v>
      </c>
      <c r="G101" s="15"/>
    </row>
    <row r="102" spans="1:7" x14ac:dyDescent="0.25">
      <c r="A102" s="11"/>
      <c r="B102" s="12"/>
      <c r="C102" s="13" t="s">
        <v>127</v>
      </c>
      <c r="D102" s="14">
        <v>74.2</v>
      </c>
      <c r="E102" s="14">
        <v>0</v>
      </c>
      <c r="F102" s="14">
        <v>0</v>
      </c>
      <c r="G102" s="15"/>
    </row>
    <row r="103" spans="1:7" ht="38.25" x14ac:dyDescent="0.25">
      <c r="A103" s="29" t="s">
        <v>151</v>
      </c>
      <c r="B103" s="30" t="s">
        <v>152</v>
      </c>
      <c r="C103" s="31"/>
      <c r="D103" s="32">
        <f>SUM(D104:D105)</f>
        <v>460.1</v>
      </c>
      <c r="E103" s="32">
        <f>SUM(E104:E105)</f>
        <v>230.1</v>
      </c>
      <c r="F103" s="32">
        <f>SUM(F104:F105)</f>
        <v>0</v>
      </c>
      <c r="G103" s="33"/>
    </row>
    <row r="104" spans="1:7" x14ac:dyDescent="0.25">
      <c r="A104" s="11"/>
      <c r="B104" s="12"/>
      <c r="C104" s="13" t="s">
        <v>89</v>
      </c>
      <c r="D104" s="14">
        <v>391.1</v>
      </c>
      <c r="E104" s="14">
        <v>195.6</v>
      </c>
      <c r="F104" s="14">
        <v>0</v>
      </c>
      <c r="G104" s="15"/>
    </row>
    <row r="105" spans="1:7" x14ac:dyDescent="0.25">
      <c r="A105" s="11"/>
      <c r="B105" s="12"/>
      <c r="C105" s="13" t="s">
        <v>127</v>
      </c>
      <c r="D105" s="14">
        <v>69</v>
      </c>
      <c r="E105" s="14">
        <v>34.5</v>
      </c>
      <c r="F105" s="14">
        <v>0</v>
      </c>
      <c r="G105" s="15"/>
    </row>
    <row r="106" spans="1:7" ht="38.25" x14ac:dyDescent="0.25">
      <c r="A106" s="29" t="s">
        <v>153</v>
      </c>
      <c r="B106" s="30" t="s">
        <v>154</v>
      </c>
      <c r="C106" s="31"/>
      <c r="D106" s="32">
        <f>SUM(D107:D108)</f>
        <v>1456.9</v>
      </c>
      <c r="E106" s="32">
        <f>SUM(E107:E108)</f>
        <v>1456.9</v>
      </c>
      <c r="F106" s="32">
        <f>SUM(F107:F108)</f>
        <v>728.5</v>
      </c>
      <c r="G106" s="33"/>
    </row>
    <row r="107" spans="1:7" x14ac:dyDescent="0.25">
      <c r="A107" s="11"/>
      <c r="B107" s="12"/>
      <c r="C107" s="13" t="s">
        <v>89</v>
      </c>
      <c r="D107" s="14">
        <v>1238.4000000000001</v>
      </c>
      <c r="E107" s="14">
        <v>1238.4000000000001</v>
      </c>
      <c r="F107" s="14">
        <v>619.20000000000005</v>
      </c>
      <c r="G107" s="15"/>
    </row>
    <row r="108" spans="1:7" x14ac:dyDescent="0.25">
      <c r="A108" s="16"/>
      <c r="B108" s="17"/>
      <c r="C108" s="18" t="s">
        <v>127</v>
      </c>
      <c r="D108" s="19">
        <v>218.5</v>
      </c>
      <c r="E108" s="19">
        <v>218.5</v>
      </c>
      <c r="F108" s="19">
        <v>109.3</v>
      </c>
      <c r="G108" s="20"/>
    </row>
    <row r="109" spans="1:7" s="10" customFormat="1" x14ac:dyDescent="0.25">
      <c r="A109" s="2"/>
      <c r="B109" s="2"/>
      <c r="C109" s="3"/>
      <c r="D109" s="4"/>
      <c r="E109" s="4"/>
      <c r="F109" s="4"/>
      <c r="G109" s="5"/>
    </row>
    <row r="110" spans="1:7" s="10" customFormat="1" x14ac:dyDescent="0.25">
      <c r="A110" s="2"/>
      <c r="B110" s="2"/>
      <c r="C110" s="3"/>
      <c r="D110" s="4"/>
      <c r="E110" s="4"/>
      <c r="F110" s="4"/>
      <c r="G110" s="5"/>
    </row>
    <row r="111" spans="1:7" s="10" customFormat="1" x14ac:dyDescent="0.25">
      <c r="A111" s="2"/>
      <c r="B111" s="2"/>
      <c r="C111" s="3"/>
      <c r="D111" s="4"/>
      <c r="E111" s="4"/>
      <c r="F111" s="4"/>
      <c r="G111" s="5"/>
    </row>
    <row r="112" spans="1:7" s="10" customFormat="1" x14ac:dyDescent="0.25">
      <c r="A112" s="2"/>
      <c r="B112" s="2"/>
      <c r="C112" s="3"/>
      <c r="D112" s="4"/>
      <c r="E112" s="4"/>
      <c r="F112" s="4"/>
      <c r="G112" s="5"/>
    </row>
    <row r="113" spans="1:7" s="10" customFormat="1" x14ac:dyDescent="0.25">
      <c r="A113" s="2"/>
      <c r="B113" s="2"/>
      <c r="C113" s="3"/>
      <c r="D113" s="4"/>
      <c r="E113" s="4"/>
      <c r="F113" s="4"/>
      <c r="G113" s="5"/>
    </row>
    <row r="114" spans="1:7" s="10" customFormat="1" x14ac:dyDescent="0.25">
      <c r="A114" s="2"/>
      <c r="B114" s="2"/>
      <c r="C114" s="3"/>
      <c r="D114" s="4"/>
      <c r="E114" s="4"/>
      <c r="F114" s="4"/>
      <c r="G114" s="5"/>
    </row>
    <row r="115" spans="1:7" s="10" customFormat="1" x14ac:dyDescent="0.25">
      <c r="A115" s="2"/>
      <c r="B115" s="2"/>
      <c r="C115" s="3"/>
      <c r="D115" s="4"/>
      <c r="E115" s="4"/>
      <c r="F115" s="4"/>
      <c r="G115" s="5"/>
    </row>
    <row r="116" spans="1:7" s="10" customFormat="1" x14ac:dyDescent="0.25">
      <c r="A116" s="2"/>
      <c r="B116" s="2"/>
      <c r="C116" s="3"/>
      <c r="D116" s="4"/>
      <c r="E116" s="4"/>
      <c r="F116" s="4"/>
      <c r="G116" s="5"/>
    </row>
    <row r="117" spans="1:7" ht="46.5" x14ac:dyDescent="0.25">
      <c r="A117" s="35" t="s">
        <v>0</v>
      </c>
      <c r="B117" s="35" t="s">
        <v>1</v>
      </c>
      <c r="C117" s="35" t="s">
        <v>168</v>
      </c>
      <c r="D117" s="35" t="s">
        <v>3</v>
      </c>
      <c r="E117" s="35" t="s">
        <v>4</v>
      </c>
    </row>
    <row r="118" spans="1:7" ht="25.5" x14ac:dyDescent="0.25">
      <c r="A118" s="12" t="s">
        <v>155</v>
      </c>
      <c r="B118" s="12" t="s">
        <v>156</v>
      </c>
      <c r="C118" s="36">
        <f>SUM(C119:C122)</f>
        <v>22274.9</v>
      </c>
      <c r="D118" s="36">
        <f>SUM(D119:D122)-0.1</f>
        <v>24892.2</v>
      </c>
      <c r="E118" s="36">
        <f>SUM(E119:E122)</f>
        <v>26682.899999999998</v>
      </c>
    </row>
    <row r="119" spans="1:7" ht="25.5" x14ac:dyDescent="0.25">
      <c r="A119" s="12" t="s">
        <v>13</v>
      </c>
      <c r="B119" s="12" t="s">
        <v>157</v>
      </c>
      <c r="C119" s="14">
        <v>12204.1</v>
      </c>
      <c r="D119" s="14">
        <v>13976.8</v>
      </c>
      <c r="E119" s="14">
        <v>15517.3</v>
      </c>
    </row>
    <row r="120" spans="1:7" x14ac:dyDescent="0.25">
      <c r="A120" s="12" t="s">
        <v>23</v>
      </c>
      <c r="B120" s="12" t="s">
        <v>158</v>
      </c>
      <c r="C120" s="14">
        <v>9299.1</v>
      </c>
      <c r="D120" s="14">
        <v>10375.700000000001</v>
      </c>
      <c r="E120" s="14">
        <v>10841.3</v>
      </c>
    </row>
    <row r="121" spans="1:7" x14ac:dyDescent="0.25">
      <c r="A121" s="12" t="s">
        <v>56</v>
      </c>
      <c r="B121" s="12" t="s">
        <v>159</v>
      </c>
      <c r="C121" s="14">
        <v>210</v>
      </c>
      <c r="D121" s="14">
        <v>210</v>
      </c>
      <c r="E121" s="14">
        <v>215</v>
      </c>
    </row>
    <row r="122" spans="1:7" x14ac:dyDescent="0.25">
      <c r="A122" s="12" t="s">
        <v>127</v>
      </c>
      <c r="B122" s="12" t="s">
        <v>160</v>
      </c>
      <c r="C122" s="14">
        <v>561.70000000000005</v>
      </c>
      <c r="D122" s="14">
        <v>329.8</v>
      </c>
      <c r="E122" s="14">
        <v>109.3</v>
      </c>
    </row>
    <row r="123" spans="1:7" x14ac:dyDescent="0.25">
      <c r="A123" s="12" t="s">
        <v>161</v>
      </c>
      <c r="B123" s="12" t="s">
        <v>162</v>
      </c>
      <c r="C123" s="36">
        <f>SUM(C124:C125)</f>
        <v>29276.9</v>
      </c>
      <c r="D123" s="36">
        <f>SUM(D124:D125)</f>
        <v>27841.899999999998</v>
      </c>
      <c r="E123" s="36">
        <f>SUM(E124:E125)</f>
        <v>26394</v>
      </c>
    </row>
    <row r="124" spans="1:7" x14ac:dyDescent="0.25">
      <c r="A124" s="12" t="s">
        <v>20</v>
      </c>
      <c r="B124" s="12" t="s">
        <v>163</v>
      </c>
      <c r="C124" s="14">
        <v>25961</v>
      </c>
      <c r="D124" s="14">
        <v>25948.799999999999</v>
      </c>
      <c r="E124" s="14">
        <v>25774.799999999999</v>
      </c>
    </row>
    <row r="125" spans="1:7" x14ac:dyDescent="0.25">
      <c r="A125" s="12" t="s">
        <v>89</v>
      </c>
      <c r="B125" s="12" t="s">
        <v>164</v>
      </c>
      <c r="C125" s="14">
        <v>3315.9</v>
      </c>
      <c r="D125" s="14">
        <v>1893.1</v>
      </c>
      <c r="E125" s="14">
        <v>619.20000000000005</v>
      </c>
    </row>
    <row r="126" spans="1:7" ht="25.5" x14ac:dyDescent="0.25">
      <c r="A126" s="37"/>
      <c r="B126" s="38" t="s">
        <v>165</v>
      </c>
      <c r="C126" s="39">
        <f>C118+C123</f>
        <v>51551.8</v>
      </c>
      <c r="D126" s="39">
        <f>D118+D123</f>
        <v>52734.1</v>
      </c>
      <c r="E126" s="39">
        <f>E118+E123</f>
        <v>53076.899999999994</v>
      </c>
    </row>
    <row r="127" spans="1:7" x14ac:dyDescent="0.25">
      <c r="A127" s="7"/>
      <c r="B127" s="8"/>
      <c r="C127" s="9"/>
      <c r="D127" s="9"/>
      <c r="E127" s="9"/>
    </row>
    <row r="128" spans="1:7" x14ac:dyDescent="0.25">
      <c r="A128" s="6"/>
      <c r="B128" s="40" t="s">
        <v>166</v>
      </c>
      <c r="C128" s="41">
        <v>0</v>
      </c>
      <c r="D128" s="41">
        <v>0</v>
      </c>
      <c r="E128" s="41">
        <v>0</v>
      </c>
    </row>
    <row r="129" spans="1:5" x14ac:dyDescent="0.25">
      <c r="A129" s="6"/>
      <c r="B129" s="40" t="s">
        <v>167</v>
      </c>
      <c r="C129" s="41">
        <v>2287.6</v>
      </c>
      <c r="D129" s="41">
        <v>741.4</v>
      </c>
      <c r="E129" s="41">
        <v>0</v>
      </c>
    </row>
  </sheetData>
  <mergeCells count="3">
    <mergeCell ref="A3:G3"/>
    <mergeCell ref="D1:G1"/>
    <mergeCell ref="D2:G2"/>
  </mergeCells>
  <pageMargins left="0.39370078740157483" right="0.39370078740157483" top="0.78740157480314965" bottom="0.39370078740157483" header="0.39370078740157483" footer="0.39370078740157483"/>
  <pageSetup paperSize="9"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Žadeikienė</dc:creator>
  <cp:lastModifiedBy>Inga Žadeikienė</cp:lastModifiedBy>
  <dcterms:created xsi:type="dcterms:W3CDTF">2026-01-08T11:19:35Z</dcterms:created>
  <dcterms:modified xsi:type="dcterms:W3CDTF">2026-01-09T07:58:56Z</dcterms:modified>
</cp:coreProperties>
</file>