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ng.zade\Documents\Strateginis\2026-2028 SSVP\2026-2028 m. projektas SSVP\"/>
    </mc:Choice>
  </mc:AlternateContent>
  <xr:revisionPtr revIDLastSave="0" documentId="13_ncr:1_{AFA3B5ED-73CE-4392-957D-F8A9F1EF279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lanas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2" i="2" l="1"/>
  <c r="E99" i="2" s="1"/>
  <c r="D92" i="2"/>
  <c r="C92" i="2"/>
  <c r="C99" i="2" s="1"/>
  <c r="C97" i="2"/>
  <c r="D97" i="2"/>
  <c r="E97" i="2"/>
  <c r="D99" i="2" l="1"/>
  <c r="D9" i="2"/>
  <c r="E9" i="2"/>
  <c r="F9" i="2"/>
  <c r="D15" i="2"/>
  <c r="E15" i="2"/>
  <c r="F15" i="2"/>
  <c r="D18" i="2"/>
  <c r="E18" i="2"/>
  <c r="F18" i="2"/>
  <c r="D23" i="2"/>
  <c r="E23" i="2"/>
  <c r="F23" i="2"/>
  <c r="D27" i="2"/>
  <c r="E27" i="2"/>
  <c r="F27" i="2"/>
  <c r="D32" i="2"/>
  <c r="E32" i="2"/>
  <c r="F32" i="2"/>
  <c r="D42" i="2"/>
  <c r="E42" i="2"/>
  <c r="F42" i="2"/>
  <c r="D46" i="2"/>
  <c r="E46" i="2"/>
  <c r="F46" i="2"/>
  <c r="D52" i="2"/>
  <c r="D51" i="2" s="1"/>
  <c r="E52" i="2"/>
  <c r="E51" i="2" s="1"/>
  <c r="F52" i="2"/>
  <c r="D56" i="2"/>
  <c r="E56" i="2"/>
  <c r="F56" i="2"/>
  <c r="D59" i="2"/>
  <c r="E59" i="2"/>
  <c r="F59" i="2"/>
  <c r="D64" i="2"/>
  <c r="E64" i="2"/>
  <c r="F64" i="2"/>
  <c r="D69" i="2"/>
  <c r="E69" i="2"/>
  <c r="F69" i="2"/>
  <c r="D73" i="2"/>
  <c r="E73" i="2"/>
  <c r="F73" i="2"/>
  <c r="D77" i="2"/>
  <c r="E77" i="2"/>
  <c r="F77" i="2"/>
  <c r="D79" i="2"/>
  <c r="E79" i="2"/>
  <c r="F79" i="2"/>
  <c r="D67" i="2" l="1"/>
  <c r="F8" i="2"/>
  <c r="F22" i="2"/>
  <c r="D8" i="2"/>
  <c r="E8" i="2"/>
  <c r="D22" i="2"/>
  <c r="F67" i="2"/>
  <c r="E22" i="2"/>
  <c r="E67" i="2"/>
  <c r="F51" i="2"/>
</calcChain>
</file>

<file path=xl/sharedStrings.xml><?xml version="1.0" encoding="utf-8"?>
<sst xmlns="http://schemas.openxmlformats.org/spreadsheetml/2006/main" count="195" uniqueCount="128">
  <si>
    <t>Kodas</t>
  </si>
  <si>
    <t>Pavadinimas</t>
  </si>
  <si>
    <t>SP lėšos</t>
  </si>
  <si>
    <t>2027 metų asignavimai ir kitos lėšos</t>
  </si>
  <si>
    <t>2028 metų asignavimai ir kitos lėšos</t>
  </si>
  <si>
    <t>SSPP elemento kodas</t>
  </si>
  <si>
    <t>1.1.</t>
  </si>
  <si>
    <t>03.01.01. T</t>
  </si>
  <si>
    <t>Teikti ir plėtoti kokybiškas ikimokyklinio ir priešmokyklinio ugdymo paslaugas ikimokyklinio ugdymo įstaigose</t>
  </si>
  <si>
    <t>03.01.01.01. T</t>
  </si>
  <si>
    <t>Ikimokyklinių įstaigų ugdymo proceso ir aplinkos užtikrinimas</t>
  </si>
  <si>
    <t>1.1.2.1</t>
  </si>
  <si>
    <t>SB</t>
  </si>
  <si>
    <t>SB(SP)</t>
  </si>
  <si>
    <t>SB(VB)</t>
  </si>
  <si>
    <t>03.01.01.02. T</t>
  </si>
  <si>
    <t>Ugdymo proceso dalinis finansavimas nevalstybinėse ikimokyklinio ugdymo įstaigose</t>
  </si>
  <si>
    <t>03.01.01.03. T</t>
  </si>
  <si>
    <t>Ikimokyklinio ugdymo  įstaigų pastatų ir aplinkos pritaikymas higienos normų reikalavimams, remonto ir avarijų likvidavimo darbai</t>
  </si>
  <si>
    <t>1.1.2.2</t>
  </si>
  <si>
    <t>03.01.01.08. RPP</t>
  </si>
  <si>
    <t>Projekto „Visos dienos mokyklos erdvių sukūrimas ir pritaikymas Marijampolės savivaldybės vaikų lopšeliuose-darželiuose“ įgyvendinimas</t>
  </si>
  <si>
    <t>ES</t>
  </si>
  <si>
    <t>SB(P)</t>
  </si>
  <si>
    <t>03.01.01.09. RPP</t>
  </si>
  <si>
    <t>Projekto „Marijampolės Ikimokyklinio ugdymo sąlygų gerinimas ir prieinamumo didinimas“ įgyvendinimas</t>
  </si>
  <si>
    <t>03.01.01.10. T</t>
  </si>
  <si>
    <t>Projekto „Ankstyvojo ugdymo užtikrinimas vaikams iš socialinę riziką patiriančių šeimų“ įgyvendinimas</t>
  </si>
  <si>
    <t>03.01.02. T</t>
  </si>
  <si>
    <t>Teikti ir plėtoti kokybiškas bendrojo ugdymo paslaugas</t>
  </si>
  <si>
    <t>03.01.02.01. T</t>
  </si>
  <si>
    <t>Ugdymo proceso ir aplinkos išlaikymo užtikrinimas pradinės mokyklos tipo bendrojo ugdymo mokyklose</t>
  </si>
  <si>
    <t>03.01.02.02. T</t>
  </si>
  <si>
    <t>Ugdymo proceso ir aplinkos išlaikymo užtikrinimas pagrindinės mokyklos ir progimnazijos tipo bendrojo ugdymo mokyklose</t>
  </si>
  <si>
    <t>1.1.2.</t>
  </si>
  <si>
    <t>03.01.02.03. T</t>
  </si>
  <si>
    <t xml:space="preserve">Bendrojo ugdymo įstaigų pastatų ir aplinkos pritaikymas higienos normų reikalavimams, remonto ir avarijų likvidavimo darbai </t>
  </si>
  <si>
    <t>03.01.02.04. T</t>
  </si>
  <si>
    <t>Ugdymo proceso ir aplinkos išlaikymo užtikrinimas gimnazijos tipo bendrojo ugdymo mokyklose</t>
  </si>
  <si>
    <t>03.01.02.05. T</t>
  </si>
  <si>
    <t xml:space="preserve">Ugdymo proceso užtikrinimas nevalstybinėse bendrojo ugdymo mokyklose </t>
  </si>
  <si>
    <t>03.01.02.07. T</t>
  </si>
  <si>
    <t>Perskirstomų mokymo lėšų panaudojimas ugdymo finansavimo poreikių skirtumams tarp mokyklų sumažinti ir kitoms ugdymo reikmėms</t>
  </si>
  <si>
    <t>03.01.02.08. T</t>
  </si>
  <si>
    <t>Finansavimas mokykloms (klasėms), skirtoms šalies (regiono) mokiniams, turintiems specialiųjų ugdymosi poreikių</t>
  </si>
  <si>
    <t>03.01.02.09. T</t>
  </si>
  <si>
    <t>Biudžeto lėšų panaudojimas ugdymo procesui užtikrinti klasėse (grupėse), kuriose faktinis mokinių skaičius mažesnis už nustatytą mažiausią sąlyginės klasės (grupės) mokinių skaičių, ugdymo procesui organizuoti ir valdyti, švietimo pagalbai mokyklose vykdyti.</t>
  </si>
  <si>
    <t>03.01.02.11. P</t>
  </si>
  <si>
    <t>Dalyvaujamojo biudžeto įgyvendinimo programos vykdymas ugdymo įstaigose</t>
  </si>
  <si>
    <t>1.5.1.3</t>
  </si>
  <si>
    <t>03.01.02.12. P</t>
  </si>
  <si>
    <t>Pradinuko krepšelio programos vykdymas</t>
  </si>
  <si>
    <t>1.1.2.4</t>
  </si>
  <si>
    <t>03.01.02.17. RPP</t>
  </si>
  <si>
    <t>Projekto „Visos dienos mokyklos erdvių sukūrimas ir pritaikymas Marijampolės savivaldybės pradinio ir pagrindinio ugdymo įstaigose“ įgyvendinimas</t>
  </si>
  <si>
    <t>03.01.02.18. P</t>
  </si>
  <si>
    <t>Tūkstantmečio mokyklų programos įgyvendinimas</t>
  </si>
  <si>
    <t>03.01.02.19. RPP</t>
  </si>
  <si>
    <t>Projekto „Marijampolės bendrojo ugdymo įstaigų paslaugų plėtra ir prieinamumo didinimas“ įgyvendinimas</t>
  </si>
  <si>
    <t>03.01.02.20. T</t>
  </si>
  <si>
    <t>Projekto „Ugdymo priemonės mokykloms“ įgyvendinimas</t>
  </si>
  <si>
    <t>03.01.02.21. T</t>
  </si>
  <si>
    <t>Savivaldybės biudžeto lėšos ugdymo planui įgyvendinti III ir (ar) IV gimnazijos klasėje, kurioje mokosi 12-20 mokinių</t>
  </si>
  <si>
    <t>03.01.03. T</t>
  </si>
  <si>
    <t>Teikti ir plėtoti kokybiškas neformaliojo vaikų švietimo paslaugas</t>
  </si>
  <si>
    <t>03.01.03.01. T</t>
  </si>
  <si>
    <t>Mokinių muzikinių ir meninių gebėjimų lavinimas. Ugdymo proceso ir aplinkos išlaikymo užtikrinimas Marijampolės meno mokykloje</t>
  </si>
  <si>
    <t>1.1.3.</t>
  </si>
  <si>
    <t>03.01.03.02. T</t>
  </si>
  <si>
    <t>Mokinių muzikinių ir meninių gebėjimų lavinimas. Ugdymo proceso ir aplinkos išlaikymo užtikrinimas Vilkaviškio vyskupijos krikščioniškosios kultūros centre</t>
  </si>
  <si>
    <t>03.01.03.03. T</t>
  </si>
  <si>
    <t>Neformaliojo vaikų švietimo programų įvairovės užtikrinimas Marijampolės moksleivių kūrybos centre</t>
  </si>
  <si>
    <t>03.01.03.04. T</t>
  </si>
  <si>
    <t xml:space="preserve">Atsiskaitymas už neformalųjį vaikų švietimą kitose neformalųjį vaikų švietimą vykdančiose įstaigose   </t>
  </si>
  <si>
    <t>1.1.3.1</t>
  </si>
  <si>
    <t>03.01.03.05. T</t>
  </si>
  <si>
    <t>Neformaliojo vaikų švietimo  įstaigų pastatų ir aplinkos pritaikymas higienos normų reikalavimams, remonto ir  avarijų likvidavimo darbai</t>
  </si>
  <si>
    <t>03.01.03.06. RPP</t>
  </si>
  <si>
    <t>Projekto „Meno mokyklos teikiamų paslaugų plėtra ir jų prieinamumo gerinimas“ įgyvendinimas</t>
  </si>
  <si>
    <t>03.01.04. T</t>
  </si>
  <si>
    <t>Teikti ir plėtoti kokybiškas švietimo ir metodinės pagalbos paslaugas</t>
  </si>
  <si>
    <t>03.01.04.01. T</t>
  </si>
  <si>
    <t>Marijampolės Meilės Lukšienės švietimo centro pedagoginės psichologinės tarnybos veiklos organizavimo užtikrinimas</t>
  </si>
  <si>
    <t>1.1.1.2</t>
  </si>
  <si>
    <t>03.01.04.02. T</t>
  </si>
  <si>
    <t>Marijampolės Meilės Lukšienės   švietimo centro (be pedagoginės psichologinės tarnybos) veiklos organizavimo užtikrinimas</t>
  </si>
  <si>
    <t>1.1.4.1</t>
  </si>
  <si>
    <t>03.01.04.03. P</t>
  </si>
  <si>
    <t>Koordinuotai teikiamos pagalbos vaikams ir jų tėvams organizavimas bei teikimas</t>
  </si>
  <si>
    <t>03.01.04.05. T</t>
  </si>
  <si>
    <t>Pedagogines, psichologines ir metodines paslaugas teikiančių įstaigų pastatų ir aplinkos pritaikymas higienos normų reikalavimams, remonto ir avarijų likvidavimo darbai</t>
  </si>
  <si>
    <t>03.01.05. T</t>
  </si>
  <si>
    <t>Teikti mokinių, gyvenančių kaimiškojoje teritorijoje, neatlygintino pavėžėjimo į mokyklas ir namus paslaugas</t>
  </si>
  <si>
    <t>03.01.05.01. T</t>
  </si>
  <si>
    <t>Mokinių pavėžėjimo užtikrinimas</t>
  </si>
  <si>
    <t>03.02.01. T</t>
  </si>
  <si>
    <t>Teikti ir plėtoti gabių vaikų ugdymo, socializacijos, prevencijos, vasaros poilsio, pilietinio ir tautinio, finansinio raštingumo bei STEAM ugdymo paslaugas</t>
  </si>
  <si>
    <t>03.02.01.01. T</t>
  </si>
  <si>
    <t>Pasiekimų patikrinimų organizavimas, švietimo bendruomenės narių skatinimas</t>
  </si>
  <si>
    <t>1.1.1.</t>
  </si>
  <si>
    <t>03.02.01.02. T</t>
  </si>
  <si>
    <t>Vaikų vasaros užimtumo programa</t>
  </si>
  <si>
    <t>03.02.01.03. T</t>
  </si>
  <si>
    <t>Švietimas lyčių lygybės klausimais, patyčių bei smurto prevencija švietimo įstaigose</t>
  </si>
  <si>
    <t>03.02.01.04. P</t>
  </si>
  <si>
    <t>Atviros prieigos centro (STEAM) finansavimas</t>
  </si>
  <si>
    <t>03.02.01.05. T</t>
  </si>
  <si>
    <t>Studijų rėmimo programa</t>
  </si>
  <si>
    <t>1.1.1.1</t>
  </si>
  <si>
    <t>03.02.01.06. T</t>
  </si>
  <si>
    <t>Švietimo rėmimo programa</t>
  </si>
  <si>
    <t>1.1.1.3</t>
  </si>
  <si>
    <t>1.</t>
  </si>
  <si>
    <t>Savivaldybės biudžetas (įskaitant skolintas lėšas), iš viso</t>
  </si>
  <si>
    <t>Savivaldybės biudžeto lėšos (nuosavos, be ankstesnių metų likučio)</t>
  </si>
  <si>
    <t>Lietuvos Respublikos valstybės biudžeto dotacijos</t>
  </si>
  <si>
    <t>Pajamų įmokos ir kitos pajamos</t>
  </si>
  <si>
    <t>Skolintos lėšos</t>
  </si>
  <si>
    <t>2.</t>
  </si>
  <si>
    <t>Kiti finansavimo šaltiniai, iš viso</t>
  </si>
  <si>
    <t>Europos Sąjungos finansinės paramos lėšos</t>
  </si>
  <si>
    <t>IŠ VISO programai finansuoti pagal finansavimo šaltinius:</t>
  </si>
  <si>
    <t>Iš jų:</t>
  </si>
  <si>
    <t>Regioninių pažangos priemonių lėšos RPP</t>
  </si>
  <si>
    <t>2026 metų asignavimai ir kitos lėšos</t>
  </si>
  <si>
    <t>Marijampolės savivaldybės 2026-2028 metų strateginio veiklos plano</t>
  </si>
  <si>
    <t>5 priedas</t>
  </si>
  <si>
    <t>2026-2028 metų 03 Švietimo programos uždaviniai, priemonės, asignavimai ir kitos lėšos (tūkst. Eur)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</si>
</sst>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0" x14ac:knownFonts="1">
    <font>
      <sz val="11"/>
      <color rgb="FF000000"/>
      <name val="Calibri"/>
      <family val="2"/>
    </font>
    <font>
      <sz val="10"/>
      <color rgb="FF000000"/>
      <name val="Verdana"/>
      <family val="2"/>
      <charset val="186"/>
    </font>
    <font>
      <b/>
      <sz val="10"/>
      <color rgb="FF000000"/>
      <name val="Calibri"/>
      <family val="2"/>
      <charset val="186"/>
    </font>
    <font>
      <sz val="10"/>
      <color rgb="FF000000"/>
      <name val="Calibri"/>
      <family val="2"/>
      <charset val="186"/>
    </font>
    <font>
      <b/>
      <sz val="10"/>
      <color rgb="FF000000"/>
      <name val="Verdana"/>
      <family val="2"/>
      <charset val="186"/>
    </font>
    <font>
      <sz val="10"/>
      <color rgb="FF000000"/>
      <name val="Arial"/>
      <family val="2"/>
      <charset val="186"/>
    </font>
    <font>
      <b/>
      <sz val="10"/>
      <color rgb="FF000000"/>
      <name val="Arial"/>
      <family val="2"/>
      <charset val="186"/>
    </font>
    <font>
      <sz val="9"/>
      <color rgb="FF000000"/>
      <name val="Verdana"/>
      <family val="2"/>
      <charset val="186"/>
    </font>
    <font>
      <sz val="12"/>
      <color rgb="FF000000"/>
      <name val="Verdana"/>
      <family val="2"/>
      <charset val="186"/>
    </font>
    <font>
      <b/>
      <sz val="12"/>
      <color rgb="FF000000"/>
      <name val="Verdana"/>
      <family val="2"/>
      <charset val="186"/>
    </font>
  </fonts>
  <fills count="5">
    <fill>
      <patternFill patternType="none"/>
    </fill>
    <fill>
      <patternFill patternType="gray125"/>
    </fill>
    <fill>
      <patternFill patternType="none">
        <fgColor rgb="FF000000"/>
        <bgColor rgb="FF000000"/>
      </patternFill>
    </fill>
    <fill>
      <patternFill patternType="solid">
        <fgColor rgb="FFEBEBEB"/>
        <bgColor rgb="FFEBEBEB"/>
      </patternFill>
    </fill>
    <fill>
      <patternFill patternType="solid">
        <fgColor rgb="FFBCE8C6"/>
        <bgColor rgb="FFBCE8C6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1">
    <xf numFmtId="0" fontId="0" fillId="0" borderId="0" applyBorder="0"/>
  </cellStyleXfs>
  <cellXfs count="49">
    <xf numFmtId="0" fontId="0" fillId="0" borderId="0" xfId="0"/>
    <xf numFmtId="0" fontId="1" fillId="0" borderId="8" xfId="0" applyFont="1" applyBorder="1" applyAlignment="1" applyProtection="1">
      <alignment vertical="top" wrapText="1" readingOrder="1"/>
      <protection locked="0"/>
    </xf>
    <xf numFmtId="0" fontId="1" fillId="0" borderId="1" xfId="0" applyFont="1" applyBorder="1" applyAlignment="1" applyProtection="1">
      <alignment vertical="top" wrapText="1" readingOrder="1"/>
      <protection locked="0"/>
    </xf>
    <xf numFmtId="0" fontId="1" fillId="0" borderId="1" xfId="0" applyFont="1" applyBorder="1" applyAlignment="1" applyProtection="1">
      <alignment horizontal="left" vertical="top" wrapText="1" readingOrder="1"/>
      <protection locked="0"/>
    </xf>
    <xf numFmtId="164" fontId="1" fillId="0" borderId="1" xfId="0" applyNumberFormat="1" applyFont="1" applyBorder="1" applyAlignment="1" applyProtection="1">
      <alignment horizontal="right" vertical="top" wrapText="1" readingOrder="1"/>
      <protection locked="0"/>
    </xf>
    <xf numFmtId="0" fontId="1" fillId="0" borderId="9" xfId="0" applyFont="1" applyBorder="1" applyAlignment="1" applyProtection="1">
      <alignment horizontal="right" vertical="top" wrapText="1" readingOrder="1"/>
      <protection locked="0"/>
    </xf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3" fillId="0" borderId="0" xfId="0" applyFont="1"/>
    <xf numFmtId="0" fontId="4" fillId="0" borderId="5" xfId="0" applyFont="1" applyBorder="1" applyAlignment="1">
      <alignment horizontal="center" wrapText="1" readingOrder="1"/>
    </xf>
    <xf numFmtId="0" fontId="4" fillId="0" borderId="6" xfId="0" applyFont="1" applyBorder="1" applyAlignment="1">
      <alignment horizontal="center" wrapText="1" readingOrder="1"/>
    </xf>
    <xf numFmtId="0" fontId="4" fillId="0" borderId="7" xfId="0" applyFont="1" applyBorder="1" applyAlignment="1">
      <alignment horizontal="center" wrapText="1" readingOrder="1"/>
    </xf>
    <xf numFmtId="0" fontId="1" fillId="4" borderId="5" xfId="0" applyFont="1" applyFill="1" applyBorder="1" applyAlignment="1" applyProtection="1">
      <alignment vertical="top" wrapText="1" readingOrder="1"/>
      <protection locked="0"/>
    </xf>
    <xf numFmtId="0" fontId="1" fillId="4" borderId="6" xfId="0" applyFont="1" applyFill="1" applyBorder="1" applyAlignment="1" applyProtection="1">
      <alignment vertical="top" wrapText="1" readingOrder="1"/>
      <protection locked="0"/>
    </xf>
    <xf numFmtId="0" fontId="1" fillId="4" borderId="6" xfId="0" applyFont="1" applyFill="1" applyBorder="1" applyAlignment="1" applyProtection="1">
      <alignment horizontal="left" vertical="top" wrapText="1" readingOrder="1"/>
      <protection locked="0"/>
    </xf>
    <xf numFmtId="164" fontId="1" fillId="4" borderId="6" xfId="0" applyNumberFormat="1" applyFont="1" applyFill="1" applyBorder="1" applyAlignment="1">
      <alignment horizontal="right" vertical="top" wrapText="1" readingOrder="1"/>
    </xf>
    <xf numFmtId="0" fontId="1" fillId="4" borderId="7" xfId="0" applyFont="1" applyFill="1" applyBorder="1" applyAlignment="1" applyProtection="1">
      <alignment horizontal="right" vertical="top" wrapText="1" readingOrder="1"/>
      <protection locked="0"/>
    </xf>
    <xf numFmtId="0" fontId="1" fillId="0" borderId="5" xfId="0" applyFont="1" applyBorder="1" applyAlignment="1" applyProtection="1">
      <alignment vertical="top" wrapText="1" readingOrder="1"/>
      <protection locked="0"/>
    </xf>
    <xf numFmtId="0" fontId="1" fillId="0" borderId="6" xfId="0" applyFont="1" applyBorder="1" applyAlignment="1" applyProtection="1">
      <alignment vertical="top" wrapText="1" readingOrder="1"/>
      <protection locked="0"/>
    </xf>
    <xf numFmtId="0" fontId="1" fillId="0" borderId="6" xfId="0" applyFont="1" applyBorder="1" applyAlignment="1" applyProtection="1">
      <alignment horizontal="left" vertical="top" wrapText="1" readingOrder="1"/>
      <protection locked="0"/>
    </xf>
    <xf numFmtId="164" fontId="1" fillId="0" borderId="6" xfId="0" applyNumberFormat="1" applyFont="1" applyBorder="1" applyAlignment="1">
      <alignment horizontal="right" vertical="top" wrapText="1" readingOrder="1"/>
    </xf>
    <xf numFmtId="0" fontId="1" fillId="0" borderId="7" xfId="0" applyFont="1" applyBorder="1" applyAlignment="1" applyProtection="1">
      <alignment horizontal="right" vertical="top" wrapText="1" readingOrder="1"/>
      <protection locked="0"/>
    </xf>
    <xf numFmtId="164" fontId="1" fillId="0" borderId="6" xfId="0" applyNumberFormat="1" applyFont="1" applyBorder="1" applyAlignment="1" applyProtection="1">
      <alignment horizontal="right" vertical="top" wrapText="1" readingOrder="1"/>
      <protection locked="0"/>
    </xf>
    <xf numFmtId="0" fontId="1" fillId="0" borderId="2" xfId="0" applyFont="1" applyBorder="1" applyAlignment="1" applyProtection="1">
      <alignment vertical="top" wrapText="1" readingOrder="1"/>
      <protection locked="0"/>
    </xf>
    <xf numFmtId="0" fontId="1" fillId="0" borderId="3" xfId="0" applyFont="1" applyBorder="1" applyAlignment="1" applyProtection="1">
      <alignment vertical="top" wrapText="1" readingOrder="1"/>
      <protection locked="0"/>
    </xf>
    <xf numFmtId="0" fontId="1" fillId="0" borderId="3" xfId="0" applyFont="1" applyBorder="1" applyAlignment="1" applyProtection="1">
      <alignment horizontal="left" vertical="top" wrapText="1" readingOrder="1"/>
      <protection locked="0"/>
    </xf>
    <xf numFmtId="164" fontId="1" fillId="0" borderId="3" xfId="0" applyNumberFormat="1" applyFont="1" applyBorder="1" applyAlignment="1" applyProtection="1">
      <alignment horizontal="right" vertical="top" wrapText="1" readingOrder="1"/>
      <protection locked="0"/>
    </xf>
    <xf numFmtId="0" fontId="1" fillId="0" borderId="4" xfId="0" applyFont="1" applyBorder="1" applyAlignment="1" applyProtection="1">
      <alignment horizontal="right" vertical="top" wrapText="1" readingOrder="1"/>
      <protection locked="0"/>
    </xf>
    <xf numFmtId="0" fontId="5" fillId="2" borderId="0" xfId="0" applyFont="1" applyFill="1" applyAlignment="1" applyProtection="1">
      <alignment vertical="top" readingOrder="1"/>
      <protection locked="0"/>
    </xf>
    <xf numFmtId="0" fontId="5" fillId="2" borderId="0" xfId="0" applyFont="1" applyFill="1" applyAlignment="1" applyProtection="1">
      <alignment horizontal="left" vertical="top" readingOrder="1"/>
      <protection locked="0"/>
    </xf>
    <xf numFmtId="164" fontId="5" fillId="2" borderId="0" xfId="0" applyNumberFormat="1" applyFont="1" applyFill="1" applyAlignment="1" applyProtection="1">
      <alignment horizontal="right" vertical="top" readingOrder="1"/>
      <protection locked="0"/>
    </xf>
    <xf numFmtId="0" fontId="5" fillId="2" borderId="0" xfId="0" applyFont="1" applyFill="1" applyAlignment="1" applyProtection="1">
      <alignment horizontal="right" vertical="top" readingOrder="1"/>
      <protection locked="0"/>
    </xf>
    <xf numFmtId="0" fontId="3" fillId="2" borderId="0" xfId="0" applyFont="1" applyFill="1"/>
    <xf numFmtId="0" fontId="6" fillId="2" borderId="0" xfId="0" applyFont="1" applyFill="1" applyAlignment="1" applyProtection="1">
      <alignment vertical="top" readingOrder="1"/>
      <protection locked="0"/>
    </xf>
    <xf numFmtId="0" fontId="6" fillId="2" borderId="0" xfId="0" applyFont="1" applyFill="1" applyAlignment="1" applyProtection="1">
      <alignment horizontal="right" vertical="top" readingOrder="1"/>
      <protection locked="0"/>
    </xf>
    <xf numFmtId="164" fontId="6" fillId="2" borderId="0" xfId="0" applyNumberFormat="1" applyFont="1" applyFill="1" applyAlignment="1">
      <alignment horizontal="right" vertical="top" readingOrder="1"/>
    </xf>
    <xf numFmtId="0" fontId="5" fillId="0" borderId="10" xfId="0" applyFont="1" applyBorder="1" applyAlignment="1">
      <alignment vertical="top" readingOrder="1"/>
    </xf>
    <xf numFmtId="0" fontId="7" fillId="0" borderId="10" xfId="0" applyFont="1" applyBorder="1" applyAlignment="1">
      <alignment vertical="top" readingOrder="1"/>
    </xf>
    <xf numFmtId="164" fontId="7" fillId="0" borderId="10" xfId="0" applyNumberFormat="1" applyFont="1" applyBorder="1" applyAlignment="1">
      <alignment horizontal="right" vertical="top" readingOrder="1"/>
    </xf>
    <xf numFmtId="0" fontId="9" fillId="2" borderId="0" xfId="0" applyFont="1" applyFill="1" applyAlignment="1">
      <alignment horizontal="center" wrapText="1"/>
    </xf>
    <xf numFmtId="14" fontId="3" fillId="2" borderId="0" xfId="0" applyNumberFormat="1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8" fillId="0" borderId="0" xfId="0" applyFont="1" applyAlignment="1">
      <alignment horizontal="left" wrapText="1"/>
    </xf>
    <xf numFmtId="0" fontId="8" fillId="0" borderId="0" xfId="0" applyFont="1" applyAlignment="1">
      <alignment horizontal="left"/>
    </xf>
    <xf numFmtId="0" fontId="4" fillId="0" borderId="1" xfId="0" applyFont="1" applyBorder="1" applyAlignment="1">
      <alignment horizontal="center" wrapText="1" readingOrder="1"/>
    </xf>
    <xf numFmtId="164" fontId="1" fillId="0" borderId="1" xfId="0" applyNumberFormat="1" applyFont="1" applyBorder="1" applyAlignment="1">
      <alignment horizontal="right" vertical="top" wrapText="1" readingOrder="1"/>
    </xf>
    <xf numFmtId="0" fontId="4" fillId="3" borderId="1" xfId="0" applyFont="1" applyFill="1" applyBorder="1" applyAlignment="1" applyProtection="1">
      <alignment vertical="top" wrapText="1" readingOrder="1"/>
      <protection locked="0"/>
    </xf>
    <xf numFmtId="0" fontId="4" fillId="3" borderId="1" xfId="0" applyFont="1" applyFill="1" applyBorder="1" applyAlignment="1" applyProtection="1">
      <alignment horizontal="right" vertical="top" wrapText="1" readingOrder="1"/>
      <protection locked="0"/>
    </xf>
    <xf numFmtId="164" fontId="4" fillId="3" borderId="1" xfId="0" applyNumberFormat="1" applyFont="1" applyFill="1" applyBorder="1" applyAlignment="1">
      <alignment horizontal="right" vertical="top" wrapText="1" readingOrder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02"/>
  <sheetViews>
    <sheetView tabSelected="1" topLeftCell="A79" zoomScaleNormal="100" workbookViewId="0">
      <selection activeCell="G91" sqref="G91"/>
    </sheetView>
  </sheetViews>
  <sheetFormatPr defaultRowHeight="12.75" x14ac:dyDescent="0.2"/>
  <cols>
    <col min="1" max="1" width="19.28515625" style="8" customWidth="1"/>
    <col min="2" max="2" width="41" style="8" customWidth="1"/>
    <col min="3" max="3" width="13.5703125" style="8" customWidth="1"/>
    <col min="4" max="4" width="16.5703125" style="8" customWidth="1"/>
    <col min="5" max="5" width="17" style="8" customWidth="1"/>
    <col min="6" max="6" width="14.5703125" style="8" customWidth="1"/>
    <col min="7" max="7" width="15.140625" style="8" customWidth="1"/>
    <col min="8" max="16384" width="9.140625" style="8"/>
  </cols>
  <sheetData>
    <row r="1" spans="1:7" ht="29.25" customHeight="1" x14ac:dyDescent="0.2">
      <c r="D1" s="42" t="s">
        <v>125</v>
      </c>
      <c r="E1" s="42"/>
      <c r="F1" s="42"/>
      <c r="G1" s="42"/>
    </row>
    <row r="2" spans="1:7" ht="15" x14ac:dyDescent="0.2">
      <c r="D2" s="43" t="s">
        <v>126</v>
      </c>
      <c r="E2" s="43"/>
      <c r="F2" s="43"/>
      <c r="G2" s="43"/>
    </row>
    <row r="3" spans="1:7" s="6" customFormat="1" ht="29.25" customHeight="1" x14ac:dyDescent="0.2">
      <c r="A3" s="39" t="s">
        <v>127</v>
      </c>
      <c r="B3" s="39"/>
      <c r="C3" s="39"/>
      <c r="D3" s="39"/>
      <c r="E3" s="39"/>
      <c r="F3" s="39"/>
      <c r="G3" s="39"/>
    </row>
    <row r="4" spans="1:7" s="7" customFormat="1" x14ac:dyDescent="0.2">
      <c r="A4" s="40"/>
      <c r="B4" s="41"/>
      <c r="C4" s="41"/>
      <c r="D4" s="41"/>
      <c r="E4" s="41"/>
      <c r="F4" s="41"/>
      <c r="G4" s="41"/>
    </row>
    <row r="7" spans="1:7" ht="38.25" x14ac:dyDescent="0.2">
      <c r="A7" s="9" t="s">
        <v>0</v>
      </c>
      <c r="B7" s="10" t="s">
        <v>1</v>
      </c>
      <c r="C7" s="10" t="s">
        <v>2</v>
      </c>
      <c r="D7" s="10" t="s">
        <v>124</v>
      </c>
      <c r="E7" s="10" t="s">
        <v>3</v>
      </c>
      <c r="F7" s="10" t="s">
        <v>4</v>
      </c>
      <c r="G7" s="11" t="s">
        <v>5</v>
      </c>
    </row>
    <row r="8" spans="1:7" ht="38.25" x14ac:dyDescent="0.2">
      <c r="A8" s="12" t="s">
        <v>7</v>
      </c>
      <c r="B8" s="13" t="s">
        <v>8</v>
      </c>
      <c r="C8" s="14"/>
      <c r="D8" s="15">
        <f>D9+D13+D14+D15+D18+D21</f>
        <v>16956.099999999999</v>
      </c>
      <c r="E8" s="15">
        <f>E9+E13+E14+E15+E18+E21</f>
        <v>16956.099999999999</v>
      </c>
      <c r="F8" s="15">
        <f>F9+F13+F14+F15+F18+F21</f>
        <v>16684.600000000002</v>
      </c>
      <c r="G8" s="16"/>
    </row>
    <row r="9" spans="1:7" ht="25.5" x14ac:dyDescent="0.2">
      <c r="A9" s="17" t="s">
        <v>9</v>
      </c>
      <c r="B9" s="18" t="s">
        <v>10</v>
      </c>
      <c r="C9" s="19"/>
      <c r="D9" s="20">
        <f>SUM(D10:D12)</f>
        <v>15342</v>
      </c>
      <c r="E9" s="20">
        <f>SUM(E10:E12)</f>
        <v>15342</v>
      </c>
      <c r="F9" s="20">
        <f>SUM(F10:F12)</f>
        <v>15342.400000000001</v>
      </c>
      <c r="G9" s="21" t="s">
        <v>11</v>
      </c>
    </row>
    <row r="10" spans="1:7" x14ac:dyDescent="0.2">
      <c r="A10" s="1"/>
      <c r="B10" s="2"/>
      <c r="C10" s="3" t="s">
        <v>12</v>
      </c>
      <c r="D10" s="4">
        <v>8241.6</v>
      </c>
      <c r="E10" s="4">
        <v>8241.6</v>
      </c>
      <c r="F10" s="4">
        <v>8241.6</v>
      </c>
      <c r="G10" s="5"/>
    </row>
    <row r="11" spans="1:7" x14ac:dyDescent="0.2">
      <c r="A11" s="1"/>
      <c r="B11" s="2"/>
      <c r="C11" s="3" t="s">
        <v>13</v>
      </c>
      <c r="D11" s="4">
        <v>1180.8</v>
      </c>
      <c r="E11" s="4">
        <v>1180.8</v>
      </c>
      <c r="F11" s="4">
        <v>1181.2</v>
      </c>
      <c r="G11" s="5"/>
    </row>
    <row r="12" spans="1:7" x14ac:dyDescent="0.2">
      <c r="A12" s="1"/>
      <c r="B12" s="2"/>
      <c r="C12" s="3" t="s">
        <v>14</v>
      </c>
      <c r="D12" s="4">
        <v>5919.6</v>
      </c>
      <c r="E12" s="4">
        <v>5919.6</v>
      </c>
      <c r="F12" s="4">
        <v>5919.6</v>
      </c>
      <c r="G12" s="5"/>
    </row>
    <row r="13" spans="1:7" ht="38.25" x14ac:dyDescent="0.2">
      <c r="A13" s="17" t="s">
        <v>15</v>
      </c>
      <c r="B13" s="18" t="s">
        <v>16</v>
      </c>
      <c r="C13" s="19" t="s">
        <v>14</v>
      </c>
      <c r="D13" s="22">
        <v>151.9</v>
      </c>
      <c r="E13" s="22">
        <v>151.9</v>
      </c>
      <c r="F13" s="22">
        <v>151.9</v>
      </c>
      <c r="G13" s="21"/>
    </row>
    <row r="14" spans="1:7" ht="51" x14ac:dyDescent="0.2">
      <c r="A14" s="17" t="s">
        <v>17</v>
      </c>
      <c r="B14" s="18" t="s">
        <v>18</v>
      </c>
      <c r="C14" s="19" t="s">
        <v>12</v>
      </c>
      <c r="D14" s="22">
        <v>330</v>
      </c>
      <c r="E14" s="22">
        <v>330</v>
      </c>
      <c r="F14" s="22">
        <v>333</v>
      </c>
      <c r="G14" s="21" t="s">
        <v>19</v>
      </c>
    </row>
    <row r="15" spans="1:7" ht="51" x14ac:dyDescent="0.2">
      <c r="A15" s="17" t="s">
        <v>20</v>
      </c>
      <c r="B15" s="18" t="s">
        <v>21</v>
      </c>
      <c r="C15" s="19"/>
      <c r="D15" s="20">
        <f>SUM(D16:D17)+0.1</f>
        <v>274.90000000000003</v>
      </c>
      <c r="E15" s="20">
        <f>SUM(E16:E17)+0.1</f>
        <v>274.90000000000003</v>
      </c>
      <c r="F15" s="20">
        <f>SUM(F16:F17)</f>
        <v>0</v>
      </c>
      <c r="G15" s="21"/>
    </row>
    <row r="16" spans="1:7" x14ac:dyDescent="0.2">
      <c r="A16" s="1"/>
      <c r="B16" s="2"/>
      <c r="C16" s="3" t="s">
        <v>22</v>
      </c>
      <c r="D16" s="4">
        <v>233.6</v>
      </c>
      <c r="E16" s="4">
        <v>233.6</v>
      </c>
      <c r="F16" s="4">
        <v>0</v>
      </c>
      <c r="G16" s="5"/>
    </row>
    <row r="17" spans="1:7" x14ac:dyDescent="0.2">
      <c r="A17" s="1"/>
      <c r="B17" s="2"/>
      <c r="C17" s="3" t="s">
        <v>23</v>
      </c>
      <c r="D17" s="4">
        <v>41.2</v>
      </c>
      <c r="E17" s="4">
        <v>41.2</v>
      </c>
      <c r="F17" s="4">
        <v>0</v>
      </c>
      <c r="G17" s="5"/>
    </row>
    <row r="18" spans="1:7" ht="38.25" x14ac:dyDescent="0.2">
      <c r="A18" s="17" t="s">
        <v>24</v>
      </c>
      <c r="B18" s="18" t="s">
        <v>25</v>
      </c>
      <c r="C18" s="19"/>
      <c r="D18" s="20">
        <f>SUM(D19:D20)</f>
        <v>857.30000000000007</v>
      </c>
      <c r="E18" s="20">
        <f>SUM(E19:E20)</f>
        <v>857.30000000000007</v>
      </c>
      <c r="F18" s="20">
        <f>SUM(F19:F20)</f>
        <v>857.30000000000007</v>
      </c>
      <c r="G18" s="21"/>
    </row>
    <row r="19" spans="1:7" x14ac:dyDescent="0.2">
      <c r="A19" s="1"/>
      <c r="B19" s="2"/>
      <c r="C19" s="3" t="s">
        <v>22</v>
      </c>
      <c r="D19" s="4">
        <v>728.7</v>
      </c>
      <c r="E19" s="4">
        <v>728.7</v>
      </c>
      <c r="F19" s="4">
        <v>728.7</v>
      </c>
      <c r="G19" s="5"/>
    </row>
    <row r="20" spans="1:7" x14ac:dyDescent="0.2">
      <c r="A20" s="1"/>
      <c r="B20" s="2"/>
      <c r="C20" s="3" t="s">
        <v>23</v>
      </c>
      <c r="D20" s="4">
        <v>128.6</v>
      </c>
      <c r="E20" s="4">
        <v>128.6</v>
      </c>
      <c r="F20" s="4">
        <v>128.6</v>
      </c>
      <c r="G20" s="5"/>
    </row>
    <row r="21" spans="1:7" ht="38.25" x14ac:dyDescent="0.2">
      <c r="A21" s="17" t="s">
        <v>26</v>
      </c>
      <c r="B21" s="18" t="s">
        <v>27</v>
      </c>
      <c r="C21" s="19"/>
      <c r="D21" s="22">
        <v>0</v>
      </c>
      <c r="E21" s="22">
        <v>0</v>
      </c>
      <c r="F21" s="22">
        <v>0</v>
      </c>
      <c r="G21" s="21" t="s">
        <v>6</v>
      </c>
    </row>
    <row r="22" spans="1:7" ht="25.5" x14ac:dyDescent="0.2">
      <c r="A22" s="12" t="s">
        <v>28</v>
      </c>
      <c r="B22" s="13" t="s">
        <v>29</v>
      </c>
      <c r="C22" s="14"/>
      <c r="D22" s="15">
        <f>D23+D27+D31+D32+D36+D37+D38+D39+D40+D41+D42+D45+D46+D49+D50-0.1</f>
        <v>42375</v>
      </c>
      <c r="E22" s="15">
        <f>E23+E27+E31+E32+E36+E37+E38+E39+E40+E41+E42+E45+E46+E49+E50</f>
        <v>38292.6</v>
      </c>
      <c r="F22" s="15">
        <f>F23+F27+F31+F32+F36+F37+F38+F39+F40+F41+F42+F45+F46+F49+F50</f>
        <v>32360.2</v>
      </c>
      <c r="G22" s="16"/>
    </row>
    <row r="23" spans="1:7" ht="38.25" x14ac:dyDescent="0.2">
      <c r="A23" s="17" t="s">
        <v>30</v>
      </c>
      <c r="B23" s="18" t="s">
        <v>31</v>
      </c>
      <c r="C23" s="19"/>
      <c r="D23" s="20">
        <f>SUM(D24:D26)</f>
        <v>1205</v>
      </c>
      <c r="E23" s="20">
        <f>SUM(E24:E26)</f>
        <v>1205</v>
      </c>
      <c r="F23" s="20">
        <f>SUM(F24:F26)</f>
        <v>1205</v>
      </c>
      <c r="G23" s="21"/>
    </row>
    <row r="24" spans="1:7" x14ac:dyDescent="0.2">
      <c r="A24" s="1"/>
      <c r="B24" s="2"/>
      <c r="C24" s="3" t="s">
        <v>14</v>
      </c>
      <c r="D24" s="4">
        <v>804</v>
      </c>
      <c r="E24" s="4">
        <v>804</v>
      </c>
      <c r="F24" s="4">
        <v>804</v>
      </c>
      <c r="G24" s="5"/>
    </row>
    <row r="25" spans="1:7" x14ac:dyDescent="0.2">
      <c r="A25" s="1"/>
      <c r="B25" s="2"/>
      <c r="C25" s="3" t="s">
        <v>12</v>
      </c>
      <c r="D25" s="4">
        <v>365</v>
      </c>
      <c r="E25" s="4">
        <v>365</v>
      </c>
      <c r="F25" s="4">
        <v>365</v>
      </c>
      <c r="G25" s="5"/>
    </row>
    <row r="26" spans="1:7" x14ac:dyDescent="0.2">
      <c r="A26" s="1"/>
      <c r="B26" s="2"/>
      <c r="C26" s="3" t="s">
        <v>13</v>
      </c>
      <c r="D26" s="4">
        <v>36</v>
      </c>
      <c r="E26" s="4">
        <v>36</v>
      </c>
      <c r="F26" s="4">
        <v>36</v>
      </c>
      <c r="G26" s="5"/>
    </row>
    <row r="27" spans="1:7" ht="51" x14ac:dyDescent="0.2">
      <c r="A27" s="17" t="s">
        <v>32</v>
      </c>
      <c r="B27" s="18" t="s">
        <v>33</v>
      </c>
      <c r="C27" s="19"/>
      <c r="D27" s="20">
        <f>SUM(D28:D30)</f>
        <v>16786.5</v>
      </c>
      <c r="E27" s="20">
        <f>SUM(E28:E30)</f>
        <v>16786.7</v>
      </c>
      <c r="F27" s="20">
        <f>SUM(F28:F30)</f>
        <v>16791.900000000001</v>
      </c>
      <c r="G27" s="21" t="s">
        <v>34</v>
      </c>
    </row>
    <row r="28" spans="1:7" x14ac:dyDescent="0.2">
      <c r="A28" s="1"/>
      <c r="B28" s="2"/>
      <c r="C28" s="3" t="s">
        <v>14</v>
      </c>
      <c r="D28" s="4">
        <v>12712.8</v>
      </c>
      <c r="E28" s="4">
        <v>12712.8</v>
      </c>
      <c r="F28" s="4">
        <v>12712.8</v>
      </c>
      <c r="G28" s="5"/>
    </row>
    <row r="29" spans="1:7" x14ac:dyDescent="0.2">
      <c r="A29" s="1"/>
      <c r="B29" s="2"/>
      <c r="C29" s="3" t="s">
        <v>13</v>
      </c>
      <c r="D29" s="4">
        <v>295.3</v>
      </c>
      <c r="E29" s="4">
        <v>295.5</v>
      </c>
      <c r="F29" s="4">
        <v>300.7</v>
      </c>
      <c r="G29" s="5"/>
    </row>
    <row r="30" spans="1:7" x14ac:dyDescent="0.2">
      <c r="A30" s="1"/>
      <c r="B30" s="2"/>
      <c r="C30" s="3" t="s">
        <v>12</v>
      </c>
      <c r="D30" s="4">
        <v>3778.4</v>
      </c>
      <c r="E30" s="4">
        <v>3778.4</v>
      </c>
      <c r="F30" s="4">
        <v>3778.4</v>
      </c>
      <c r="G30" s="5"/>
    </row>
    <row r="31" spans="1:7" ht="51" x14ac:dyDescent="0.2">
      <c r="A31" s="17" t="s">
        <v>35</v>
      </c>
      <c r="B31" s="18" t="s">
        <v>36</v>
      </c>
      <c r="C31" s="19" t="s">
        <v>12</v>
      </c>
      <c r="D31" s="22">
        <v>818.7</v>
      </c>
      <c r="E31" s="22">
        <v>0</v>
      </c>
      <c r="F31" s="22">
        <v>0</v>
      </c>
      <c r="G31" s="21" t="s">
        <v>19</v>
      </c>
    </row>
    <row r="32" spans="1:7" ht="38.25" x14ac:dyDescent="0.2">
      <c r="A32" s="17" t="s">
        <v>37</v>
      </c>
      <c r="B32" s="18" t="s">
        <v>38</v>
      </c>
      <c r="C32" s="19"/>
      <c r="D32" s="20">
        <f>SUM(D33:D35)</f>
        <v>10122.399999999998</v>
      </c>
      <c r="E32" s="20">
        <f>SUM(E33:E35)</f>
        <v>10124.599999999999</v>
      </c>
      <c r="F32" s="20">
        <f>SUM(F33:F35)</f>
        <v>10128.299999999999</v>
      </c>
      <c r="G32" s="21" t="s">
        <v>34</v>
      </c>
    </row>
    <row r="33" spans="1:7" x14ac:dyDescent="0.2">
      <c r="A33" s="1"/>
      <c r="B33" s="2"/>
      <c r="C33" s="3" t="s">
        <v>14</v>
      </c>
      <c r="D33" s="4">
        <v>7912.4</v>
      </c>
      <c r="E33" s="4">
        <v>7912.4</v>
      </c>
      <c r="F33" s="4">
        <v>7912.4</v>
      </c>
      <c r="G33" s="5"/>
    </row>
    <row r="34" spans="1:7" x14ac:dyDescent="0.2">
      <c r="A34" s="1"/>
      <c r="B34" s="2"/>
      <c r="C34" s="3" t="s">
        <v>12</v>
      </c>
      <c r="D34" s="4">
        <v>2111.1999999999998</v>
      </c>
      <c r="E34" s="4">
        <v>2111.1999999999998</v>
      </c>
      <c r="F34" s="4">
        <v>2111.1999999999998</v>
      </c>
      <c r="G34" s="5"/>
    </row>
    <row r="35" spans="1:7" x14ac:dyDescent="0.2">
      <c r="A35" s="1"/>
      <c r="B35" s="2"/>
      <c r="C35" s="3" t="s">
        <v>13</v>
      </c>
      <c r="D35" s="4">
        <v>98.8</v>
      </c>
      <c r="E35" s="4">
        <v>101</v>
      </c>
      <c r="F35" s="4">
        <v>104.7</v>
      </c>
      <c r="G35" s="5"/>
    </row>
    <row r="36" spans="1:7" ht="38.25" x14ac:dyDescent="0.2">
      <c r="A36" s="17" t="s">
        <v>39</v>
      </c>
      <c r="B36" s="18" t="s">
        <v>40</v>
      </c>
      <c r="C36" s="19" t="s">
        <v>14</v>
      </c>
      <c r="D36" s="22">
        <v>3655.7</v>
      </c>
      <c r="E36" s="22">
        <v>3655.7</v>
      </c>
      <c r="F36" s="22">
        <v>3655.7</v>
      </c>
      <c r="G36" s="21"/>
    </row>
    <row r="37" spans="1:7" ht="51" x14ac:dyDescent="0.2">
      <c r="A37" s="17" t="s">
        <v>41</v>
      </c>
      <c r="B37" s="18" t="s">
        <v>42</v>
      </c>
      <c r="C37" s="19" t="s">
        <v>14</v>
      </c>
      <c r="D37" s="22">
        <v>181.8</v>
      </c>
      <c r="E37" s="22">
        <v>181.8</v>
      </c>
      <c r="F37" s="22">
        <v>181.8</v>
      </c>
      <c r="G37" s="21"/>
    </row>
    <row r="38" spans="1:7" ht="38.25" x14ac:dyDescent="0.2">
      <c r="A38" s="17" t="s">
        <v>43</v>
      </c>
      <c r="B38" s="18" t="s">
        <v>44</v>
      </c>
      <c r="C38" s="19"/>
      <c r="D38" s="22">
        <v>0</v>
      </c>
      <c r="E38" s="22">
        <v>0</v>
      </c>
      <c r="F38" s="22">
        <v>0</v>
      </c>
      <c r="G38" s="21"/>
    </row>
    <row r="39" spans="1:7" ht="102" x14ac:dyDescent="0.2">
      <c r="A39" s="17" t="s">
        <v>45</v>
      </c>
      <c r="B39" s="18" t="s">
        <v>46</v>
      </c>
      <c r="C39" s="19" t="s">
        <v>12</v>
      </c>
      <c r="D39" s="22">
        <v>1370</v>
      </c>
      <c r="E39" s="22">
        <v>0</v>
      </c>
      <c r="F39" s="22">
        <v>0</v>
      </c>
      <c r="G39" s="21"/>
    </row>
    <row r="40" spans="1:7" ht="25.5" x14ac:dyDescent="0.2">
      <c r="A40" s="17" t="s">
        <v>47</v>
      </c>
      <c r="B40" s="18" t="s">
        <v>48</v>
      </c>
      <c r="C40" s="19" t="s">
        <v>12</v>
      </c>
      <c r="D40" s="22">
        <v>19.5</v>
      </c>
      <c r="E40" s="22">
        <v>19.5</v>
      </c>
      <c r="F40" s="22">
        <v>19.5</v>
      </c>
      <c r="G40" s="21" t="s">
        <v>49</v>
      </c>
    </row>
    <row r="41" spans="1:7" x14ac:dyDescent="0.2">
      <c r="A41" s="17" t="s">
        <v>50</v>
      </c>
      <c r="B41" s="18" t="s">
        <v>51</v>
      </c>
      <c r="C41" s="19" t="s">
        <v>12</v>
      </c>
      <c r="D41" s="22">
        <v>78.5</v>
      </c>
      <c r="E41" s="22">
        <v>78</v>
      </c>
      <c r="F41" s="22">
        <v>78</v>
      </c>
      <c r="G41" s="21" t="s">
        <v>52</v>
      </c>
    </row>
    <row r="42" spans="1:7" ht="51" x14ac:dyDescent="0.2">
      <c r="A42" s="17" t="s">
        <v>53</v>
      </c>
      <c r="B42" s="18" t="s">
        <v>54</v>
      </c>
      <c r="C42" s="19"/>
      <c r="D42" s="20">
        <f>SUM(D43:D44)</f>
        <v>566.70000000000005</v>
      </c>
      <c r="E42" s="20">
        <f>SUM(E43:E44)</f>
        <v>566.70000000000005</v>
      </c>
      <c r="F42" s="20">
        <f>SUM(F43:F44)</f>
        <v>0</v>
      </c>
      <c r="G42" s="21"/>
    </row>
    <row r="43" spans="1:7" x14ac:dyDescent="0.2">
      <c r="A43" s="1"/>
      <c r="B43" s="2"/>
      <c r="C43" s="3" t="s">
        <v>22</v>
      </c>
      <c r="D43" s="4">
        <v>481.7</v>
      </c>
      <c r="E43" s="4">
        <v>481.7</v>
      </c>
      <c r="F43" s="4">
        <v>0</v>
      </c>
      <c r="G43" s="5"/>
    </row>
    <row r="44" spans="1:7" x14ac:dyDescent="0.2">
      <c r="A44" s="1"/>
      <c r="B44" s="2"/>
      <c r="C44" s="3" t="s">
        <v>23</v>
      </c>
      <c r="D44" s="4">
        <v>85</v>
      </c>
      <c r="E44" s="4">
        <v>85</v>
      </c>
      <c r="F44" s="4">
        <v>0</v>
      </c>
      <c r="G44" s="5"/>
    </row>
    <row r="45" spans="1:7" ht="25.5" x14ac:dyDescent="0.2">
      <c r="A45" s="17" t="s">
        <v>55</v>
      </c>
      <c r="B45" s="18" t="s">
        <v>56</v>
      </c>
      <c r="C45" s="19" t="s">
        <v>22</v>
      </c>
      <c r="D45" s="22">
        <v>667</v>
      </c>
      <c r="E45" s="22">
        <v>0</v>
      </c>
      <c r="F45" s="22">
        <v>0</v>
      </c>
      <c r="G45" s="21" t="s">
        <v>34</v>
      </c>
    </row>
    <row r="46" spans="1:7" ht="38.25" x14ac:dyDescent="0.2">
      <c r="A46" s="17" t="s">
        <v>57</v>
      </c>
      <c r="B46" s="18" t="s">
        <v>58</v>
      </c>
      <c r="C46" s="19"/>
      <c r="D46" s="20">
        <f>SUM(D47:D48)</f>
        <v>6793.3</v>
      </c>
      <c r="E46" s="20">
        <f>SUM(E47:E48)</f>
        <v>5674.5999999999995</v>
      </c>
      <c r="F46" s="20">
        <f>SUM(F47:F48)</f>
        <v>300</v>
      </c>
      <c r="G46" s="21" t="s">
        <v>34</v>
      </c>
    </row>
    <row r="47" spans="1:7" x14ac:dyDescent="0.2">
      <c r="A47" s="1"/>
      <c r="B47" s="2"/>
      <c r="C47" s="3" t="s">
        <v>22</v>
      </c>
      <c r="D47" s="4">
        <v>5774.3</v>
      </c>
      <c r="E47" s="4">
        <v>4823.3999999999996</v>
      </c>
      <c r="F47" s="4">
        <v>255</v>
      </c>
      <c r="G47" s="5"/>
    </row>
    <row r="48" spans="1:7" x14ac:dyDescent="0.2">
      <c r="A48" s="1"/>
      <c r="B48" s="2"/>
      <c r="C48" s="3" t="s">
        <v>23</v>
      </c>
      <c r="D48" s="4">
        <v>1019</v>
      </c>
      <c r="E48" s="4">
        <v>851.2</v>
      </c>
      <c r="F48" s="4">
        <v>45</v>
      </c>
      <c r="G48" s="5"/>
    </row>
    <row r="49" spans="1:7" ht="25.5" x14ac:dyDescent="0.2">
      <c r="A49" s="17" t="s">
        <v>59</v>
      </c>
      <c r="B49" s="18" t="s">
        <v>60</v>
      </c>
      <c r="C49" s="19"/>
      <c r="D49" s="22">
        <v>0</v>
      </c>
      <c r="E49" s="22">
        <v>0</v>
      </c>
      <c r="F49" s="22">
        <v>0</v>
      </c>
      <c r="G49" s="21" t="s">
        <v>52</v>
      </c>
    </row>
    <row r="50" spans="1:7" ht="38.25" x14ac:dyDescent="0.2">
      <c r="A50" s="17" t="s">
        <v>61</v>
      </c>
      <c r="B50" s="18" t="s">
        <v>62</v>
      </c>
      <c r="C50" s="19" t="s">
        <v>12</v>
      </c>
      <c r="D50" s="22">
        <v>110</v>
      </c>
      <c r="E50" s="22">
        <v>0</v>
      </c>
      <c r="F50" s="22">
        <v>0</v>
      </c>
      <c r="G50" s="21"/>
    </row>
    <row r="51" spans="1:7" ht="25.5" x14ac:dyDescent="0.2">
      <c r="A51" s="12" t="s">
        <v>63</v>
      </c>
      <c r="B51" s="13" t="s">
        <v>64</v>
      </c>
      <c r="C51" s="14"/>
      <c r="D51" s="15">
        <f>D52+D56+D59+D62+D63+D64</f>
        <v>3808.7999999999997</v>
      </c>
      <c r="E51" s="15">
        <f>E52+E56+E59+E62+E63+E64</f>
        <v>3821.2999999999993</v>
      </c>
      <c r="F51" s="15">
        <f>F52+F56+F59+F62+F63+F64</f>
        <v>3522.2999999999997</v>
      </c>
      <c r="G51" s="16"/>
    </row>
    <row r="52" spans="1:7" ht="51" x14ac:dyDescent="0.2">
      <c r="A52" s="17" t="s">
        <v>65</v>
      </c>
      <c r="B52" s="18" t="s">
        <v>66</v>
      </c>
      <c r="C52" s="19"/>
      <c r="D52" s="20">
        <f>SUM(D53:D55)</f>
        <v>1835.5</v>
      </c>
      <c r="E52" s="20">
        <f>SUM(E53:E55)</f>
        <v>1899.3999999999999</v>
      </c>
      <c r="F52" s="20">
        <f>SUM(F53:F55)</f>
        <v>1982.5</v>
      </c>
      <c r="G52" s="21" t="s">
        <v>67</v>
      </c>
    </row>
    <row r="53" spans="1:7" x14ac:dyDescent="0.2">
      <c r="A53" s="1"/>
      <c r="B53" s="2"/>
      <c r="C53" s="3" t="s">
        <v>13</v>
      </c>
      <c r="D53" s="4">
        <v>102</v>
      </c>
      <c r="E53" s="4">
        <v>102</v>
      </c>
      <c r="F53" s="4">
        <v>102</v>
      </c>
      <c r="G53" s="5"/>
    </row>
    <row r="54" spans="1:7" x14ac:dyDescent="0.2">
      <c r="A54" s="1"/>
      <c r="B54" s="2"/>
      <c r="C54" s="3" t="s">
        <v>14</v>
      </c>
      <c r="D54" s="4">
        <v>95.1</v>
      </c>
      <c r="E54" s="4">
        <v>95.1</v>
      </c>
      <c r="F54" s="4">
        <v>95.1</v>
      </c>
      <c r="G54" s="5"/>
    </row>
    <row r="55" spans="1:7" x14ac:dyDescent="0.2">
      <c r="A55" s="1"/>
      <c r="B55" s="2"/>
      <c r="C55" s="3" t="s">
        <v>12</v>
      </c>
      <c r="D55" s="4">
        <v>1638.4</v>
      </c>
      <c r="E55" s="4">
        <v>1702.3</v>
      </c>
      <c r="F55" s="4">
        <v>1785.4</v>
      </c>
      <c r="G55" s="5"/>
    </row>
    <row r="56" spans="1:7" ht="63.75" x14ac:dyDescent="0.2">
      <c r="A56" s="17" t="s">
        <v>68</v>
      </c>
      <c r="B56" s="18" t="s">
        <v>69</v>
      </c>
      <c r="C56" s="19"/>
      <c r="D56" s="20">
        <f>SUM(D57:D58)</f>
        <v>404.3</v>
      </c>
      <c r="E56" s="20">
        <f>SUM(E57:E58)</f>
        <v>404.3</v>
      </c>
      <c r="F56" s="20">
        <f>SUM(F57:F58)</f>
        <v>404.3</v>
      </c>
      <c r="G56" s="21"/>
    </row>
    <row r="57" spans="1:7" x14ac:dyDescent="0.2">
      <c r="A57" s="1"/>
      <c r="B57" s="2"/>
      <c r="C57" s="3" t="s">
        <v>14</v>
      </c>
      <c r="D57" s="4">
        <v>90.3</v>
      </c>
      <c r="E57" s="4">
        <v>90.3</v>
      </c>
      <c r="F57" s="4">
        <v>90.3</v>
      </c>
      <c r="G57" s="5"/>
    </row>
    <row r="58" spans="1:7" x14ac:dyDescent="0.2">
      <c r="A58" s="1"/>
      <c r="B58" s="2"/>
      <c r="C58" s="3" t="s">
        <v>12</v>
      </c>
      <c r="D58" s="4">
        <v>314</v>
      </c>
      <c r="E58" s="4">
        <v>314</v>
      </c>
      <c r="F58" s="4">
        <v>314</v>
      </c>
      <c r="G58" s="5"/>
    </row>
    <row r="59" spans="1:7" ht="38.25" x14ac:dyDescent="0.2">
      <c r="A59" s="17" t="s">
        <v>70</v>
      </c>
      <c r="B59" s="18" t="s">
        <v>71</v>
      </c>
      <c r="C59" s="19"/>
      <c r="D59" s="20">
        <f>SUM(D60:D61)</f>
        <v>578.20000000000005</v>
      </c>
      <c r="E59" s="20">
        <f>SUM(E60:E61)</f>
        <v>578.20000000000005</v>
      </c>
      <c r="F59" s="20">
        <f>SUM(F60:F61)</f>
        <v>578.20000000000005</v>
      </c>
      <c r="G59" s="21" t="s">
        <v>67</v>
      </c>
    </row>
    <row r="60" spans="1:7" x14ac:dyDescent="0.2">
      <c r="A60" s="1"/>
      <c r="B60" s="2"/>
      <c r="C60" s="3" t="s">
        <v>12</v>
      </c>
      <c r="D60" s="4">
        <v>546.20000000000005</v>
      </c>
      <c r="E60" s="4">
        <v>546.20000000000005</v>
      </c>
      <c r="F60" s="4">
        <v>546.20000000000005</v>
      </c>
      <c r="G60" s="5"/>
    </row>
    <row r="61" spans="1:7" x14ac:dyDescent="0.2">
      <c r="A61" s="1"/>
      <c r="B61" s="2"/>
      <c r="C61" s="3" t="s">
        <v>13</v>
      </c>
      <c r="D61" s="4">
        <v>32</v>
      </c>
      <c r="E61" s="4">
        <v>32</v>
      </c>
      <c r="F61" s="4">
        <v>32</v>
      </c>
      <c r="G61" s="5"/>
    </row>
    <row r="62" spans="1:7" ht="38.25" x14ac:dyDescent="0.2">
      <c r="A62" s="17" t="s">
        <v>72</v>
      </c>
      <c r="B62" s="18" t="s">
        <v>73</v>
      </c>
      <c r="C62" s="19" t="s">
        <v>14</v>
      </c>
      <c r="D62" s="22">
        <v>496.7</v>
      </c>
      <c r="E62" s="22">
        <v>498.7</v>
      </c>
      <c r="F62" s="22">
        <v>500.7</v>
      </c>
      <c r="G62" s="21" t="s">
        <v>74</v>
      </c>
    </row>
    <row r="63" spans="1:7" ht="51" x14ac:dyDescent="0.2">
      <c r="A63" s="17" t="s">
        <v>75</v>
      </c>
      <c r="B63" s="18" t="s">
        <v>76</v>
      </c>
      <c r="C63" s="19"/>
      <c r="D63" s="22">
        <v>0</v>
      </c>
      <c r="E63" s="22">
        <v>0</v>
      </c>
      <c r="F63" s="22">
        <v>0</v>
      </c>
      <c r="G63" s="21" t="s">
        <v>19</v>
      </c>
    </row>
    <row r="64" spans="1:7" ht="38.25" x14ac:dyDescent="0.2">
      <c r="A64" s="17" t="s">
        <v>77</v>
      </c>
      <c r="B64" s="18" t="s">
        <v>78</v>
      </c>
      <c r="C64" s="19"/>
      <c r="D64" s="20">
        <f>SUM(D65:D66)</f>
        <v>494.1</v>
      </c>
      <c r="E64" s="20">
        <f>SUM(E65:E66)</f>
        <v>440.70000000000005</v>
      </c>
      <c r="F64" s="20">
        <f>SUM(F65:F66)</f>
        <v>56.6</v>
      </c>
      <c r="G64" s="21" t="s">
        <v>52</v>
      </c>
    </row>
    <row r="65" spans="1:7" x14ac:dyDescent="0.2">
      <c r="A65" s="1"/>
      <c r="B65" s="2"/>
      <c r="C65" s="3" t="s">
        <v>22</v>
      </c>
      <c r="D65" s="4">
        <v>420</v>
      </c>
      <c r="E65" s="4">
        <v>374.6</v>
      </c>
      <c r="F65" s="4">
        <v>48.1</v>
      </c>
      <c r="G65" s="5"/>
    </row>
    <row r="66" spans="1:7" x14ac:dyDescent="0.2">
      <c r="A66" s="1"/>
      <c r="B66" s="2"/>
      <c r="C66" s="3" t="s">
        <v>23</v>
      </c>
      <c r="D66" s="4">
        <v>74.099999999999994</v>
      </c>
      <c r="E66" s="4">
        <v>66.099999999999994</v>
      </c>
      <c r="F66" s="4">
        <v>8.5</v>
      </c>
      <c r="G66" s="5"/>
    </row>
    <row r="67" spans="1:7" ht="25.5" x14ac:dyDescent="0.2">
      <c r="A67" s="12" t="s">
        <v>79</v>
      </c>
      <c r="B67" s="13" t="s">
        <v>80</v>
      </c>
      <c r="C67" s="14"/>
      <c r="D67" s="15">
        <f>D68+D69+D73+D76</f>
        <v>1006.0999999999999</v>
      </c>
      <c r="E67" s="15">
        <f>E68+E69+E73+E76</f>
        <v>1008.0999999999999</v>
      </c>
      <c r="F67" s="15">
        <f>F68+F69+F73+F76</f>
        <v>1008.0999999999999</v>
      </c>
      <c r="G67" s="16"/>
    </row>
    <row r="68" spans="1:7" ht="51" x14ac:dyDescent="0.2">
      <c r="A68" s="17" t="s">
        <v>81</v>
      </c>
      <c r="B68" s="18" t="s">
        <v>82</v>
      </c>
      <c r="C68" s="19"/>
      <c r="D68" s="22">
        <v>0</v>
      </c>
      <c r="E68" s="22">
        <v>0</v>
      </c>
      <c r="F68" s="22">
        <v>0</v>
      </c>
      <c r="G68" s="21" t="s">
        <v>83</v>
      </c>
    </row>
    <row r="69" spans="1:7" ht="51" x14ac:dyDescent="0.2">
      <c r="A69" s="17" t="s">
        <v>84</v>
      </c>
      <c r="B69" s="18" t="s">
        <v>85</v>
      </c>
      <c r="C69" s="19"/>
      <c r="D69" s="20">
        <f>SUM(D70:D72)</f>
        <v>974.8</v>
      </c>
      <c r="E69" s="20">
        <f>SUM(E70:E72)</f>
        <v>974.8</v>
      </c>
      <c r="F69" s="20">
        <f>SUM(F70:F72)</f>
        <v>974.8</v>
      </c>
      <c r="G69" s="21" t="s">
        <v>86</v>
      </c>
    </row>
    <row r="70" spans="1:7" x14ac:dyDescent="0.2">
      <c r="A70" s="1"/>
      <c r="B70" s="2"/>
      <c r="C70" s="3" t="s">
        <v>13</v>
      </c>
      <c r="D70" s="4">
        <v>17</v>
      </c>
      <c r="E70" s="4">
        <v>17</v>
      </c>
      <c r="F70" s="4">
        <v>17</v>
      </c>
      <c r="G70" s="5"/>
    </row>
    <row r="71" spans="1:7" x14ac:dyDescent="0.2">
      <c r="A71" s="1"/>
      <c r="B71" s="2"/>
      <c r="C71" s="3" t="s">
        <v>14</v>
      </c>
      <c r="D71" s="4">
        <v>554.5</v>
      </c>
      <c r="E71" s="4">
        <v>554.5</v>
      </c>
      <c r="F71" s="4">
        <v>554.5</v>
      </c>
      <c r="G71" s="5"/>
    </row>
    <row r="72" spans="1:7" x14ac:dyDescent="0.2">
      <c r="A72" s="1"/>
      <c r="B72" s="2"/>
      <c r="C72" s="3" t="s">
        <v>12</v>
      </c>
      <c r="D72" s="4">
        <v>403.3</v>
      </c>
      <c r="E72" s="4">
        <v>403.3</v>
      </c>
      <c r="F72" s="4">
        <v>403.3</v>
      </c>
      <c r="G72" s="5"/>
    </row>
    <row r="73" spans="1:7" ht="25.5" x14ac:dyDescent="0.2">
      <c r="A73" s="17" t="s">
        <v>87</v>
      </c>
      <c r="B73" s="18" t="s">
        <v>88</v>
      </c>
      <c r="C73" s="19"/>
      <c r="D73" s="20">
        <f>SUM(D74:D75)</f>
        <v>31.3</v>
      </c>
      <c r="E73" s="20">
        <f>SUM(E74:E75)</f>
        <v>33.299999999999997</v>
      </c>
      <c r="F73" s="20">
        <f>SUM(F74:F75)</f>
        <v>33.299999999999997</v>
      </c>
      <c r="G73" s="21"/>
    </row>
    <row r="74" spans="1:7" x14ac:dyDescent="0.2">
      <c r="A74" s="1"/>
      <c r="B74" s="2"/>
      <c r="C74" s="3" t="s">
        <v>12</v>
      </c>
      <c r="D74" s="4">
        <v>8</v>
      </c>
      <c r="E74" s="4">
        <v>10</v>
      </c>
      <c r="F74" s="4">
        <v>10</v>
      </c>
      <c r="G74" s="5"/>
    </row>
    <row r="75" spans="1:7" x14ac:dyDescent="0.2">
      <c r="A75" s="1"/>
      <c r="B75" s="2"/>
      <c r="C75" s="3" t="s">
        <v>14</v>
      </c>
      <c r="D75" s="4">
        <v>23.3</v>
      </c>
      <c r="E75" s="4">
        <v>23.3</v>
      </c>
      <c r="F75" s="4">
        <v>23.3</v>
      </c>
      <c r="G75" s="5"/>
    </row>
    <row r="76" spans="1:7" ht="63.75" x14ac:dyDescent="0.2">
      <c r="A76" s="17" t="s">
        <v>89</v>
      </c>
      <c r="B76" s="18" t="s">
        <v>90</v>
      </c>
      <c r="C76" s="19"/>
      <c r="D76" s="22">
        <v>0</v>
      </c>
      <c r="E76" s="22">
        <v>0</v>
      </c>
      <c r="F76" s="22">
        <v>0</v>
      </c>
      <c r="G76" s="21" t="s">
        <v>19</v>
      </c>
    </row>
    <row r="77" spans="1:7" ht="38.25" x14ac:dyDescent="0.2">
      <c r="A77" s="12" t="s">
        <v>91</v>
      </c>
      <c r="B77" s="13" t="s">
        <v>92</v>
      </c>
      <c r="C77" s="14"/>
      <c r="D77" s="15">
        <f>SUM(D78:D78)</f>
        <v>199.3</v>
      </c>
      <c r="E77" s="15">
        <f>SUM(E78:E78)</f>
        <v>200.7</v>
      </c>
      <c r="F77" s="15">
        <f>SUM(F78:F78)</f>
        <v>200.7</v>
      </c>
      <c r="G77" s="16"/>
    </row>
    <row r="78" spans="1:7" x14ac:dyDescent="0.2">
      <c r="A78" s="17" t="s">
        <v>93</v>
      </c>
      <c r="B78" s="18" t="s">
        <v>94</v>
      </c>
      <c r="C78" s="19" t="s">
        <v>12</v>
      </c>
      <c r="D78" s="22">
        <v>199.3</v>
      </c>
      <c r="E78" s="22">
        <v>200.7</v>
      </c>
      <c r="F78" s="22">
        <v>200.7</v>
      </c>
      <c r="G78" s="21"/>
    </row>
    <row r="79" spans="1:7" ht="51" x14ac:dyDescent="0.2">
      <c r="A79" s="12" t="s">
        <v>95</v>
      </c>
      <c r="B79" s="13" t="s">
        <v>96</v>
      </c>
      <c r="C79" s="14"/>
      <c r="D79" s="15">
        <f>SUM(D80:D85)</f>
        <v>325</v>
      </c>
      <c r="E79" s="15">
        <f>SUM(E80:E85)</f>
        <v>320</v>
      </c>
      <c r="F79" s="15">
        <f>SUM(F80:F85)</f>
        <v>295</v>
      </c>
      <c r="G79" s="16"/>
    </row>
    <row r="80" spans="1:7" ht="25.5" x14ac:dyDescent="0.2">
      <c r="A80" s="17" t="s">
        <v>97</v>
      </c>
      <c r="B80" s="18" t="s">
        <v>98</v>
      </c>
      <c r="C80" s="19" t="s">
        <v>12</v>
      </c>
      <c r="D80" s="22">
        <v>75</v>
      </c>
      <c r="E80" s="22">
        <v>70</v>
      </c>
      <c r="F80" s="22">
        <v>70</v>
      </c>
      <c r="G80" s="21" t="s">
        <v>99</v>
      </c>
    </row>
    <row r="81" spans="1:7" x14ac:dyDescent="0.2">
      <c r="A81" s="17" t="s">
        <v>100</v>
      </c>
      <c r="B81" s="18" t="s">
        <v>101</v>
      </c>
      <c r="C81" s="19" t="s">
        <v>12</v>
      </c>
      <c r="D81" s="22">
        <v>90</v>
      </c>
      <c r="E81" s="22">
        <v>90</v>
      </c>
      <c r="F81" s="22">
        <v>90</v>
      </c>
      <c r="G81" s="21" t="s">
        <v>6</v>
      </c>
    </row>
    <row r="82" spans="1:7" ht="38.25" x14ac:dyDescent="0.2">
      <c r="A82" s="17" t="s">
        <v>102</v>
      </c>
      <c r="B82" s="18" t="s">
        <v>103</v>
      </c>
      <c r="C82" s="19" t="s">
        <v>12</v>
      </c>
      <c r="D82" s="22">
        <v>5</v>
      </c>
      <c r="E82" s="22">
        <v>5</v>
      </c>
      <c r="F82" s="22">
        <v>5</v>
      </c>
      <c r="G82" s="21"/>
    </row>
    <row r="83" spans="1:7" ht="25.5" x14ac:dyDescent="0.2">
      <c r="A83" s="17" t="s">
        <v>104</v>
      </c>
      <c r="B83" s="18" t="s">
        <v>105</v>
      </c>
      <c r="C83" s="19" t="s">
        <v>12</v>
      </c>
      <c r="D83" s="22">
        <v>40</v>
      </c>
      <c r="E83" s="22">
        <v>40</v>
      </c>
      <c r="F83" s="22">
        <v>40</v>
      </c>
      <c r="G83" s="21"/>
    </row>
    <row r="84" spans="1:7" x14ac:dyDescent="0.2">
      <c r="A84" s="17" t="s">
        <v>106</v>
      </c>
      <c r="B84" s="18" t="s">
        <v>107</v>
      </c>
      <c r="C84" s="19" t="s">
        <v>12</v>
      </c>
      <c r="D84" s="22">
        <v>75</v>
      </c>
      <c r="E84" s="22">
        <v>75</v>
      </c>
      <c r="F84" s="22">
        <v>50</v>
      </c>
      <c r="G84" s="21" t="s">
        <v>108</v>
      </c>
    </row>
    <row r="85" spans="1:7" x14ac:dyDescent="0.2">
      <c r="A85" s="23" t="s">
        <v>109</v>
      </c>
      <c r="B85" s="24" t="s">
        <v>110</v>
      </c>
      <c r="C85" s="25" t="s">
        <v>12</v>
      </c>
      <c r="D85" s="26">
        <v>40</v>
      </c>
      <c r="E85" s="26">
        <v>40</v>
      </c>
      <c r="F85" s="26">
        <v>40</v>
      </c>
      <c r="G85" s="27" t="s">
        <v>111</v>
      </c>
    </row>
    <row r="86" spans="1:7" s="32" customFormat="1" x14ac:dyDescent="0.2">
      <c r="A86" s="28"/>
      <c r="B86" s="28"/>
      <c r="C86" s="29"/>
      <c r="D86" s="30"/>
      <c r="E86" s="30"/>
      <c r="F86" s="30"/>
      <c r="G86" s="31"/>
    </row>
    <row r="87" spans="1:7" s="32" customFormat="1" x14ac:dyDescent="0.2">
      <c r="A87" s="28"/>
      <c r="B87" s="28"/>
      <c r="C87" s="29"/>
      <c r="D87" s="30"/>
      <c r="E87" s="30"/>
      <c r="F87" s="30"/>
      <c r="G87" s="31"/>
    </row>
    <row r="88" spans="1:7" s="32" customFormat="1" x14ac:dyDescent="0.2">
      <c r="A88" s="28"/>
      <c r="B88" s="28"/>
      <c r="C88" s="29"/>
      <c r="D88" s="30"/>
      <c r="E88" s="30"/>
      <c r="F88" s="30"/>
      <c r="G88" s="31"/>
    </row>
    <row r="89" spans="1:7" s="32" customFormat="1" x14ac:dyDescent="0.2">
      <c r="A89" s="28"/>
      <c r="B89" s="28"/>
      <c r="C89" s="29"/>
      <c r="D89" s="30"/>
      <c r="E89" s="30"/>
      <c r="F89" s="30"/>
      <c r="G89" s="31"/>
    </row>
    <row r="90" spans="1:7" s="32" customFormat="1" x14ac:dyDescent="0.2">
      <c r="A90" s="28"/>
      <c r="B90" s="28"/>
      <c r="C90" s="29"/>
      <c r="D90" s="30"/>
      <c r="E90" s="30"/>
      <c r="F90" s="30"/>
      <c r="G90" s="31"/>
    </row>
    <row r="91" spans="1:7" ht="56.25" customHeight="1" x14ac:dyDescent="0.2">
      <c r="A91" s="44" t="s">
        <v>0</v>
      </c>
      <c r="B91" s="44" t="s">
        <v>1</v>
      </c>
      <c r="C91" s="44" t="s">
        <v>124</v>
      </c>
      <c r="D91" s="44" t="s">
        <v>3</v>
      </c>
      <c r="E91" s="44" t="s">
        <v>4</v>
      </c>
    </row>
    <row r="92" spans="1:7" ht="12.75" customHeight="1" x14ac:dyDescent="0.2">
      <c r="A92" s="2" t="s">
        <v>112</v>
      </c>
      <c r="B92" s="2" t="s">
        <v>113</v>
      </c>
      <c r="C92" s="45">
        <f>SUM(C93:C96)</f>
        <v>56365</v>
      </c>
      <c r="D92" s="45">
        <f>SUM(D93:D96)+0.1</f>
        <v>53956.800000000003</v>
      </c>
      <c r="E92" s="45">
        <f>SUM(E93:E96)-0.1</f>
        <v>53038.999999999993</v>
      </c>
    </row>
    <row r="93" spans="1:7" ht="12.75" customHeight="1" x14ac:dyDescent="0.2">
      <c r="A93" s="2" t="s">
        <v>12</v>
      </c>
      <c r="B93" s="2" t="s">
        <v>114</v>
      </c>
      <c r="C93" s="4">
        <v>20657.099999999999</v>
      </c>
      <c r="D93" s="4">
        <v>18420.2</v>
      </c>
      <c r="E93" s="4">
        <v>18481.3</v>
      </c>
    </row>
    <row r="94" spans="1:7" ht="12.75" customHeight="1" x14ac:dyDescent="0.2">
      <c r="A94" s="2" t="s">
        <v>14</v>
      </c>
      <c r="B94" s="2" t="s">
        <v>115</v>
      </c>
      <c r="C94" s="4">
        <v>32598.1</v>
      </c>
      <c r="D94" s="4">
        <v>32600.1</v>
      </c>
      <c r="E94" s="4">
        <v>32602.1</v>
      </c>
    </row>
    <row r="95" spans="1:7" ht="12.75" customHeight="1" x14ac:dyDescent="0.2">
      <c r="A95" s="2" t="s">
        <v>13</v>
      </c>
      <c r="B95" s="2" t="s">
        <v>116</v>
      </c>
      <c r="C95" s="4">
        <v>1761.9</v>
      </c>
      <c r="D95" s="4">
        <v>1764.3</v>
      </c>
      <c r="E95" s="4">
        <v>1773.6</v>
      </c>
    </row>
    <row r="96" spans="1:7" ht="12.75" customHeight="1" x14ac:dyDescent="0.2">
      <c r="A96" s="2" t="s">
        <v>23</v>
      </c>
      <c r="B96" s="2" t="s">
        <v>117</v>
      </c>
      <c r="C96" s="4">
        <v>1347.9</v>
      </c>
      <c r="D96" s="4">
        <v>1172.0999999999999</v>
      </c>
      <c r="E96" s="4">
        <v>182.1</v>
      </c>
    </row>
    <row r="97" spans="1:5" ht="12.75" customHeight="1" x14ac:dyDescent="0.2">
      <c r="A97" s="2" t="s">
        <v>118</v>
      </c>
      <c r="B97" s="2" t="s">
        <v>119</v>
      </c>
      <c r="C97" s="45">
        <f>SUM(C98:C98)</f>
        <v>8305.2999999999993</v>
      </c>
      <c r="D97" s="45">
        <f>SUM(D98:D98)</f>
        <v>6642</v>
      </c>
      <c r="E97" s="45">
        <f>SUM(E98:E98)</f>
        <v>1031.9000000000001</v>
      </c>
    </row>
    <row r="98" spans="1:5" ht="12.75" customHeight="1" x14ac:dyDescent="0.2">
      <c r="A98" s="2" t="s">
        <v>22</v>
      </c>
      <c r="B98" s="2" t="s">
        <v>120</v>
      </c>
      <c r="C98" s="4">
        <v>8305.2999999999993</v>
      </c>
      <c r="D98" s="4">
        <v>6642</v>
      </c>
      <c r="E98" s="4">
        <v>1031.9000000000001</v>
      </c>
    </row>
    <row r="99" spans="1:5" ht="12.75" customHeight="1" x14ac:dyDescent="0.2">
      <c r="A99" s="46"/>
      <c r="B99" s="47" t="s">
        <v>121</v>
      </c>
      <c r="C99" s="48">
        <f>C92+C97</f>
        <v>64670.3</v>
      </c>
      <c r="D99" s="48">
        <f>D92+D97</f>
        <v>60598.8</v>
      </c>
      <c r="E99" s="48">
        <f>E92+E97</f>
        <v>54070.899999999994</v>
      </c>
    </row>
    <row r="100" spans="1:5" x14ac:dyDescent="0.2">
      <c r="A100" s="33"/>
      <c r="B100" s="34"/>
      <c r="C100" s="35"/>
      <c r="D100" s="35"/>
      <c r="E100" s="35"/>
    </row>
    <row r="101" spans="1:5" x14ac:dyDescent="0.2">
      <c r="A101" s="36"/>
      <c r="B101" s="37" t="s">
        <v>122</v>
      </c>
      <c r="C101" s="38">
        <v>0</v>
      </c>
      <c r="D101" s="38">
        <v>0</v>
      </c>
      <c r="E101" s="38">
        <v>0</v>
      </c>
    </row>
    <row r="102" spans="1:5" x14ac:dyDescent="0.2">
      <c r="A102" s="36"/>
      <c r="B102" s="37" t="s">
        <v>123</v>
      </c>
      <c r="C102" s="38">
        <v>8986.2000000000007</v>
      </c>
      <c r="D102" s="38">
        <v>7814.2</v>
      </c>
      <c r="E102" s="38">
        <v>1213.9000000000001</v>
      </c>
    </row>
  </sheetData>
  <mergeCells count="4">
    <mergeCell ref="A3:G3"/>
    <mergeCell ref="A4:G4"/>
    <mergeCell ref="D1:G1"/>
    <mergeCell ref="D2:G2"/>
  </mergeCells>
  <pageMargins left="0.39370078740157483" right="0.39370078740157483" top="0.78740157480314965" bottom="0.39370078740157483" header="0.39370078740157483" footer="0.39370078740157483"/>
  <pageSetup paperSize="9" orientation="landscape" r:id="rId1"/>
  <headerFooter differentFirst="1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Planas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Inga Žadeikienė</dc:creator>
  <cp:lastModifiedBy>Inga Žadeikienė</cp:lastModifiedBy>
  <dcterms:created xsi:type="dcterms:W3CDTF">2026-01-09T07:52:51Z</dcterms:created>
  <dcterms:modified xsi:type="dcterms:W3CDTF">2026-01-09T10:16:17Z</dcterms:modified>
</cp:coreProperties>
</file>