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.zade\Documents\Strateginis\2026-2028 SSVP\2026-2028 m. projektas SSVP\"/>
    </mc:Choice>
  </mc:AlternateContent>
  <xr:revisionPtr revIDLastSave="0" documentId="13_ncr:1_{7741B4CC-3B6A-43CC-BEC0-5C78A1CD3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2" l="1"/>
  <c r="D11" i="2"/>
  <c r="E11" i="2"/>
  <c r="F11" i="2"/>
  <c r="D14" i="2"/>
  <c r="E14" i="2"/>
  <c r="F14" i="2"/>
  <c r="D17" i="2"/>
  <c r="E17" i="2"/>
  <c r="F17" i="2"/>
  <c r="D23" i="2"/>
  <c r="E23" i="2"/>
  <c r="F23" i="2"/>
  <c r="D26" i="2"/>
  <c r="E26" i="2"/>
  <c r="F26" i="2"/>
  <c r="D30" i="2"/>
  <c r="E30" i="2"/>
  <c r="F30" i="2"/>
  <c r="D33" i="2"/>
  <c r="E33" i="2"/>
  <c r="F33" i="2"/>
  <c r="D36" i="2"/>
  <c r="E36" i="2"/>
  <c r="F36" i="2"/>
  <c r="D39" i="2"/>
  <c r="E39" i="2"/>
  <c r="F39" i="2"/>
  <c r="D44" i="2"/>
  <c r="D43" i="2" s="1"/>
  <c r="E44" i="2"/>
  <c r="E43" i="2" s="1"/>
  <c r="F44" i="2"/>
  <c r="F43" i="2" s="1"/>
  <c r="D47" i="2"/>
  <c r="E47" i="2"/>
  <c r="F47" i="2"/>
  <c r="D50" i="2"/>
  <c r="E50" i="2"/>
  <c r="F50" i="2"/>
  <c r="D54" i="2"/>
  <c r="E54" i="2"/>
  <c r="F54" i="2"/>
  <c r="D57" i="2"/>
  <c r="E57" i="2"/>
  <c r="F57" i="2"/>
  <c r="D60" i="2"/>
  <c r="E60" i="2"/>
  <c r="F60" i="2"/>
  <c r="D63" i="2"/>
  <c r="E63" i="2"/>
  <c r="F63" i="2"/>
  <c r="D66" i="2"/>
  <c r="E66" i="2"/>
  <c r="F66" i="2"/>
  <c r="D69" i="2"/>
  <c r="E69" i="2"/>
  <c r="F69" i="2"/>
  <c r="C75" i="2"/>
  <c r="D75" i="2"/>
  <c r="C79" i="2"/>
  <c r="D79" i="2"/>
  <c r="D82" i="2" s="1"/>
  <c r="E79" i="2"/>
  <c r="D53" i="2" l="1"/>
  <c r="E82" i="2"/>
  <c r="C82" i="2"/>
  <c r="F53" i="2"/>
  <c r="E53" i="2"/>
  <c r="F25" i="2"/>
  <c r="E25" i="2"/>
  <c r="D25" i="2"/>
  <c r="F8" i="2"/>
  <c r="E8" i="2"/>
  <c r="D8" i="2"/>
</calcChain>
</file>

<file path=xl/sharedStrings.xml><?xml version="1.0" encoding="utf-8"?>
<sst xmlns="http://schemas.openxmlformats.org/spreadsheetml/2006/main" count="156" uniqueCount="110">
  <si>
    <t>Kodas</t>
  </si>
  <si>
    <t>Pavadinimas</t>
  </si>
  <si>
    <t>SP lėšos</t>
  </si>
  <si>
    <t>2027 metų asignavimai ir kitos lėšos</t>
  </si>
  <si>
    <t>2028 metų asignavimai ir kitos lėšos</t>
  </si>
  <si>
    <t>SSPP elemento kodas</t>
  </si>
  <si>
    <t>05.01.01. P</t>
  </si>
  <si>
    <t>Prižiūrėti ir plėtoti Marijampolės laisvosios ekonominės zonos ir kitą verslo investicijoms pritraukti reikalingą infrastruktūrą</t>
  </si>
  <si>
    <t>05.01.01.02. P</t>
  </si>
  <si>
    <t xml:space="preserve">Marijampolės LEZ laisvų sklypų infrastruktūros pritaikymas investuotojų poreikiams </t>
  </si>
  <si>
    <t>SB</t>
  </si>
  <si>
    <t>2.1.1.3</t>
  </si>
  <si>
    <t>05.01.01.08. T</t>
  </si>
  <si>
    <t>Galios mokestis už Marijampolės LEZ teritorijoje Skriaudučio kaime įrengtą ESO elektros tiekimo infrastruktūrą</t>
  </si>
  <si>
    <t>05.01.01.09. RPP</t>
  </si>
  <si>
    <t>Projekto „Investicijų pritraukimui svarbios susisiekimo infrastruktūros plėtra“ įgyvendinimas</t>
  </si>
  <si>
    <t>ES</t>
  </si>
  <si>
    <t>SB(P)</t>
  </si>
  <si>
    <t>05.01.01.10. RPP</t>
  </si>
  <si>
    <t>Projekto „Investicijų skatinimo priemonių įgyvendinimas Marijampolės regione“ įgyvendinimas</t>
  </si>
  <si>
    <t>05.01.01.11. RPP</t>
  </si>
  <si>
    <t>Projekto „Investicinių sklypų Gamyklų g. parengimas, siekiant pritraukti naujas investicijas ir kurti darbo vietas“ įgyvendinimas</t>
  </si>
  <si>
    <t>05.01.01.13. T</t>
  </si>
  <si>
    <t>Projekto „Viešosios infrastruktūros objektų, būtinų  UAB „Mantinga Production“ investicijoms Marijampolės savivaldybės Mokolų Naujienos kaime užtikrinti, įrengimas“ įgyvendinimas</t>
  </si>
  <si>
    <t>LRVB</t>
  </si>
  <si>
    <t>05.01.01.14. T</t>
  </si>
  <si>
    <t>Projekto „Marijampolės laisvosiose ekonominės zonos žemės sklypo Marijampolėje, Jono Prano Aleksos g. 16, sutvarkymas, pašalinant karo palikimo grėsmes“ įgyvendinimas</t>
  </si>
  <si>
    <t>05.01.01.15.</t>
  </si>
  <si>
    <t>T Projekto „Inovacijų gatvės, būtinos UAB „Mantinga Production“ investicijoms  Marijampolės savivaldybės Mokolų Naujienos kaime užtikrinti, įrengimas“ įgyvendinimas</t>
  </si>
  <si>
    <t>05.01.02. T</t>
  </si>
  <si>
    <t>Teikti ir plėtoti paramos smulkiajam ir vidutiniam verslui paslaugas</t>
  </si>
  <si>
    <t>05.01.02.01. T</t>
  </si>
  <si>
    <t>Smulkaus ir vidutinio verslo subjektų rėmimas</t>
  </si>
  <si>
    <t>2.1.2.1</t>
  </si>
  <si>
    <t>05.02.01. T</t>
  </si>
  <si>
    <t>Prižiūrėti ir plėtoti melioracijos ir hidrotechninių statinių infrastruktūrą</t>
  </si>
  <si>
    <t>05.02.01.01. P</t>
  </si>
  <si>
    <t>Melioracijos ir hidrotechninių statinių būklės gerinimas</t>
  </si>
  <si>
    <t>05.02.01.01.01.</t>
  </si>
  <si>
    <t>Melioracijos statinių gedimų gyvenvietėse likvidavimas, paviršinio vandens nuotekio sutvarkymas, tiltų, hidrotechnikos statinių, griovių ir jų statinių remontas ir rekonstravimas</t>
  </si>
  <si>
    <t>05.02.01.01.02.</t>
  </si>
  <si>
    <t>Melioracijos statinių pertvarkymas ir paviršinio vandens nuotekio sutvarkymas remontuojamų ir rekonstruojamų inžinerinių statinių zonose</t>
  </si>
  <si>
    <t>05.02.01.02. T</t>
  </si>
  <si>
    <t>Marijampolės II tvenkinio užtvankos hidrotechninių statinių priežiūra, remontas, rekonstravimas</t>
  </si>
  <si>
    <t>05.02.01.03. P</t>
  </si>
  <si>
    <t>Projekto „Marijampolės II tvenkinio hidrotechninių statinių priežiūra“ vykdymas</t>
  </si>
  <si>
    <t>05.02.01.06. T</t>
  </si>
  <si>
    <t>Tvenkinių hidrotechninių statinių priežiūra ir remontas, tvenkinių (taip pat ir bešeimininkių) inventorizavimas, teisinis registravimas</t>
  </si>
  <si>
    <t>05.02.01.08. P</t>
  </si>
  <si>
    <t>Projekto „Juodupės baseino valstybei nuosavybės teise priklausančių melioracijos statinių rekonstravimas“ įgyvendinimas</t>
  </si>
  <si>
    <t>4.1.1.1</t>
  </si>
  <si>
    <t>05.02.01.10. T</t>
  </si>
  <si>
    <t>Potvynių apsaugos programa  Puskelnių k (SB Ramunė)</t>
  </si>
  <si>
    <t>05.02.01.12. T</t>
  </si>
  <si>
    <t>Potvynių apsaugos programa Būdviečių k (SB Pasaga)</t>
  </si>
  <si>
    <t>05.02.01.13. P</t>
  </si>
  <si>
    <t>Potvynių rizikos mažinimo priemonių įgyvendinimas „Marijampolės II tvenkinio užtvankos hidrotechnikos statinių rekonstravimas</t>
  </si>
  <si>
    <t>05.02.02. T</t>
  </si>
  <si>
    <t>Teikti ir plėtoti paramos žemės ūkio subjektams paslaugas</t>
  </si>
  <si>
    <t>05.02.02.01. T</t>
  </si>
  <si>
    <t>Marijampolės savivaldybės žemės ūkio subjektų skatinimas</t>
  </si>
  <si>
    <t>05.02.02.01.01.</t>
  </si>
  <si>
    <t>Programų „Naujų technologijų diegimas Marijampolės savivaldybės žemės ūkio subjektams ir kitiems kaimo gyventojams“  finansavimas</t>
  </si>
  <si>
    <t>05.02.02.01.02.</t>
  </si>
  <si>
    <t>Skatinti gražiausių seniūnijų bei gyvenviečių sodybų šeimininkus ir ūkininkus</t>
  </si>
  <si>
    <t>05.02.03. T</t>
  </si>
  <si>
    <t>Vykdyti Savivaldybei teisės aktais priskirtas valstybines funkcijas</t>
  </si>
  <si>
    <t>05.02.03.01. T</t>
  </si>
  <si>
    <t xml:space="preserve">Žemės ūkio funkcijų vykdymas </t>
  </si>
  <si>
    <t>SB(VB)</t>
  </si>
  <si>
    <t>05.02.03.02. T</t>
  </si>
  <si>
    <t>Valstybei  nuosavybės teise priklausančių  melioracijos ir hidrotechnikos statinių  valdymas ir naudojimas</t>
  </si>
  <si>
    <t>05.03.01. T</t>
  </si>
  <si>
    <t>Skleisti informaciją apie Marijampolės savivaldybę</t>
  </si>
  <si>
    <t>05.03.01.01. P</t>
  </si>
  <si>
    <t>VšĮ Marijampolės turizmo ir verslo informacinio centro „SMART Marijampolė“ finansavimas</t>
  </si>
  <si>
    <t>2.2.1.5</t>
  </si>
  <si>
    <t>05.03.01.02. T</t>
  </si>
  <si>
    <t>Marijampolės savivaldybės marketingo plėtojimas</t>
  </si>
  <si>
    <t>2.2.1.2</t>
  </si>
  <si>
    <t>05.03.02. P</t>
  </si>
  <si>
    <t>Pritaikyti gamtos ir kultūros objektus lankymui</t>
  </si>
  <si>
    <t>05.03.02.01. RPP</t>
  </si>
  <si>
    <t>Projekto „Varnupių piliakalnio pritaikymas lankymui“ įgyvendinimas</t>
  </si>
  <si>
    <t>05.03.02.02. RPP</t>
  </si>
  <si>
    <t>Projekto „Pažink Šunskų kraštą“ įgyvendinimas</t>
  </si>
  <si>
    <t>05.03.02.03. RPP</t>
  </si>
  <si>
    <t>Projekto „Ivoniškio ežero pritaikymas turizmo infrastruktūrai“ įgyvendinimas</t>
  </si>
  <si>
    <t>05.03.02.04. RPP</t>
  </si>
  <si>
    <t>Projekto „Viešosios turizmo infrastruktūros prie Yglos ežero plėtra“ įgyvendinimas</t>
  </si>
  <si>
    <t>05.03.02.05. RPP</t>
  </si>
  <si>
    <t>Projekto „Viešosios turizmo infrastruktūros prie Žaltyčio ežero sukūrimas“ įgyvendinimas</t>
  </si>
  <si>
    <t>05.03.02.06. RPP</t>
  </si>
  <si>
    <t>Projekto „„Viešųjų turizmo paslaugų efektyvinimas Marijampolės regione“  įgtyvendinimas</t>
  </si>
  <si>
    <t>1.</t>
  </si>
  <si>
    <t>Savivaldybės biudžetas (įskaitant skolintas lėšas), iš viso</t>
  </si>
  <si>
    <t>Savivaldybės biudžeto lėšos (nuosavos, be ankstesnių metų likučio)</t>
  </si>
  <si>
    <t>Lietuvos Respublikos valstybės biudžeto dotacijos</t>
  </si>
  <si>
    <t>Skolintos lėšos</t>
  </si>
  <si>
    <t>2.</t>
  </si>
  <si>
    <t>Kiti finansavimo šaltiniai, iš viso</t>
  </si>
  <si>
    <t>Valstybės biudžeto lėšos</t>
  </si>
  <si>
    <t>Europos Sąjungos finansinės paramos lėšos</t>
  </si>
  <si>
    <t>IŠ VISO programai finansuoti pagal finansavimo šaltinius:</t>
  </si>
  <si>
    <t>Iš jų:</t>
  </si>
  <si>
    <t>Regioninių pažangos priemonių lėšos RPP</t>
  </si>
  <si>
    <t>2026 metų asignavimai ir kitos lėšos</t>
  </si>
  <si>
    <t>Marijampolės savivaldybės 2026-2028 metų strateginio veiklos plano</t>
  </si>
  <si>
    <t>9 priedas</t>
  </si>
  <si>
    <t>2026-2028 metų 05 Ekonomikos programos uždaviniai, priemonės,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</si>
</sst>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  <charset val="186"/>
    </font>
    <font>
      <b/>
      <sz val="10"/>
      <color rgb="FF000000"/>
      <name val="Verdana"/>
      <family val="2"/>
      <charset val="186"/>
    </font>
    <font>
      <sz val="12"/>
      <color rgb="FF000000"/>
      <name val="Verdana"/>
      <family val="2"/>
      <charset val="186"/>
    </font>
    <font>
      <b/>
      <sz val="12"/>
      <color rgb="FF000000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rgb="FFBCE8C6"/>
        <bgColor rgb="FFBCE8C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 applyBorder="0"/>
  </cellStyleXfs>
  <cellXfs count="48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vertical="top" readingOrder="1"/>
      <protection locked="0"/>
    </xf>
    <xf numFmtId="0" fontId="3" fillId="2" borderId="0" xfId="0" applyFont="1" applyFill="1" applyAlignment="1" applyProtection="1">
      <alignment horizontal="left" vertical="top" readingOrder="1"/>
      <protection locked="0"/>
    </xf>
    <xf numFmtId="164" fontId="3" fillId="2" borderId="0" xfId="0" applyNumberFormat="1" applyFont="1" applyFill="1" applyAlignment="1" applyProtection="1">
      <alignment horizontal="right" vertical="top" readingOrder="1"/>
      <protection locked="0"/>
    </xf>
    <xf numFmtId="0" fontId="3" fillId="2" borderId="0" xfId="0" applyFont="1" applyFill="1" applyAlignment="1" applyProtection="1">
      <alignment horizontal="right" vertical="top" readingOrder="1"/>
      <protection locked="0"/>
    </xf>
    <xf numFmtId="0" fontId="3" fillId="0" borderId="10" xfId="0" applyFont="1" applyBorder="1" applyAlignment="1">
      <alignment vertical="top" readingOrder="1"/>
    </xf>
    <xf numFmtId="0" fontId="2" fillId="2" borderId="0" xfId="0" applyFont="1" applyFill="1" applyAlignment="1" applyProtection="1">
      <alignment vertical="top" readingOrder="1"/>
      <protection locked="0"/>
    </xf>
    <xf numFmtId="0" fontId="2" fillId="2" borderId="0" xfId="0" applyFont="1" applyFill="1" applyAlignment="1" applyProtection="1">
      <alignment horizontal="right" vertical="top" readingOrder="1"/>
      <protection locked="0"/>
    </xf>
    <xf numFmtId="164" fontId="2" fillId="2" borderId="0" xfId="0" applyNumberFormat="1" applyFont="1" applyFill="1" applyAlignment="1">
      <alignment horizontal="right" vertical="top" readingOrder="1"/>
    </xf>
    <xf numFmtId="0" fontId="0" fillId="2" borderId="0" xfId="0" applyFill="1"/>
    <xf numFmtId="0" fontId="4" fillId="0" borderId="5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164" fontId="4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6" xfId="0" applyFont="1" applyBorder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horizontal="left" vertical="top" wrapText="1" readingOrder="1"/>
      <protection locked="0"/>
    </xf>
    <xf numFmtId="164" fontId="4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4" xfId="0" applyFont="1" applyBorder="1" applyAlignment="1" applyProtection="1">
      <alignment horizontal="right" vertical="top" wrapText="1" readingOrder="1"/>
      <protection locked="0"/>
    </xf>
    <xf numFmtId="0" fontId="5" fillId="0" borderId="7" xfId="0" applyFont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 readingOrder="1"/>
    </xf>
    <xf numFmtId="0" fontId="5" fillId="0" borderId="9" xfId="0" applyFont="1" applyBorder="1" applyAlignment="1">
      <alignment horizontal="center" wrapText="1" readingOrder="1"/>
    </xf>
    <xf numFmtId="0" fontId="4" fillId="4" borderId="7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horizontal="left" vertical="top" wrapText="1" readingOrder="1"/>
      <protection locked="0"/>
    </xf>
    <xf numFmtId="164" fontId="4" fillId="4" borderId="8" xfId="0" applyNumberFormat="1" applyFont="1" applyFill="1" applyBorder="1" applyAlignment="1">
      <alignment horizontal="right" vertical="top" wrapText="1" readingOrder="1"/>
    </xf>
    <xf numFmtId="0" fontId="4" fillId="4" borderId="9" xfId="0" applyFont="1" applyFill="1" applyBorder="1" applyAlignment="1" applyProtection="1">
      <alignment horizontal="right" vertical="top" wrapText="1" readingOrder="1"/>
      <protection locked="0"/>
    </xf>
    <xf numFmtId="0" fontId="4" fillId="0" borderId="7" xfId="0" applyFont="1" applyBorder="1" applyAlignment="1" applyProtection="1">
      <alignment vertical="top" wrapText="1" readingOrder="1"/>
      <protection locked="0"/>
    </xf>
    <xf numFmtId="0" fontId="4" fillId="0" borderId="8" xfId="0" applyFont="1" applyBorder="1" applyAlignment="1" applyProtection="1">
      <alignment vertical="top" wrapText="1" readingOrder="1"/>
      <protection locked="0"/>
    </xf>
    <xf numFmtId="0" fontId="4" fillId="0" borderId="8" xfId="0" applyFont="1" applyBorder="1" applyAlignment="1" applyProtection="1">
      <alignment horizontal="left" vertical="top" wrapText="1" readingOrder="1"/>
      <protection locked="0"/>
    </xf>
    <xf numFmtId="164" fontId="4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9" xfId="0" applyFont="1" applyBorder="1" applyAlignment="1" applyProtection="1">
      <alignment horizontal="right" vertical="top" wrapText="1" readingOrder="1"/>
      <protection locked="0"/>
    </xf>
    <xf numFmtId="164" fontId="4" fillId="0" borderId="8" xfId="0" applyNumberFormat="1" applyFont="1" applyBorder="1" applyAlignment="1">
      <alignment horizontal="right" vertical="top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0" fontId="5" fillId="3" borderId="1" xfId="0" applyFont="1" applyFill="1" applyBorder="1" applyAlignment="1" applyProtection="1">
      <alignment vertical="top" wrapText="1" readingOrder="1"/>
      <protection locked="0"/>
    </xf>
    <xf numFmtId="0" fontId="5" fillId="3" borderId="1" xfId="0" applyFont="1" applyFill="1" applyBorder="1" applyAlignment="1" applyProtection="1">
      <alignment horizontal="right" vertical="top" wrapText="1" readingOrder="1"/>
      <protection locked="0"/>
    </xf>
    <xf numFmtId="164" fontId="5" fillId="3" borderId="1" xfId="0" applyNumberFormat="1" applyFont="1" applyFill="1" applyBorder="1" applyAlignment="1">
      <alignment horizontal="right" vertical="top" wrapText="1" readingOrder="1"/>
    </xf>
    <xf numFmtId="0" fontId="5" fillId="0" borderId="1" xfId="0" applyFont="1" applyBorder="1" applyAlignment="1">
      <alignment horizontal="center" wrapText="1" readingOrder="1"/>
    </xf>
    <xf numFmtId="0" fontId="4" fillId="0" borderId="10" xfId="0" applyFont="1" applyBorder="1" applyAlignment="1">
      <alignment vertical="top" readingOrder="1"/>
    </xf>
    <xf numFmtId="164" fontId="4" fillId="0" borderId="10" xfId="0" applyNumberFormat="1" applyFont="1" applyBorder="1" applyAlignment="1">
      <alignment horizontal="right" vertical="top" readingOrder="1"/>
    </xf>
    <xf numFmtId="0" fontId="7" fillId="2" borderId="0" xfId="0" applyFont="1" applyFill="1" applyAlignment="1">
      <alignment horizontal="center" wrapText="1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71" zoomScaleNormal="100" workbookViewId="0">
      <selection activeCell="F75" sqref="F75"/>
    </sheetView>
  </sheetViews>
  <sheetFormatPr defaultRowHeight="15" x14ac:dyDescent="0.25"/>
  <cols>
    <col min="1" max="1" width="18" customWidth="1"/>
    <col min="2" max="2" width="44.42578125" customWidth="1"/>
    <col min="3" max="3" width="14.5703125" customWidth="1"/>
    <col min="4" max="4" width="16.7109375" customWidth="1"/>
    <col min="5" max="5" width="16.28515625" customWidth="1"/>
    <col min="6" max="6" width="14.42578125" customWidth="1"/>
    <col min="7" max="7" width="14.5703125" customWidth="1"/>
  </cols>
  <sheetData>
    <row r="1" spans="1:7" ht="33.75" customHeight="1" x14ac:dyDescent="0.25">
      <c r="D1" s="46" t="s">
        <v>107</v>
      </c>
      <c r="E1" s="46"/>
      <c r="F1" s="46"/>
      <c r="G1" s="46"/>
    </row>
    <row r="2" spans="1:7" ht="15.75" x14ac:dyDescent="0.25">
      <c r="D2" s="47" t="s">
        <v>108</v>
      </c>
      <c r="E2" s="47"/>
      <c r="F2" s="47"/>
      <c r="G2" s="47"/>
    </row>
    <row r="4" spans="1:7" s="2" customFormat="1" ht="31.5" customHeight="1" x14ac:dyDescent="0.25">
      <c r="A4" s="43" t="s">
        <v>109</v>
      </c>
      <c r="B4" s="43"/>
      <c r="C4" s="43"/>
      <c r="D4" s="43"/>
      <c r="E4" s="43"/>
      <c r="F4" s="43"/>
      <c r="G4" s="43"/>
    </row>
    <row r="5" spans="1:7" s="1" customFormat="1" x14ac:dyDescent="0.25">
      <c r="A5" s="44"/>
      <c r="B5" s="45"/>
      <c r="C5" s="45"/>
      <c r="D5" s="45"/>
      <c r="E5" s="45"/>
      <c r="F5" s="45"/>
      <c r="G5" s="45"/>
    </row>
    <row r="7" spans="1:7" ht="51.75" x14ac:dyDescent="0.25">
      <c r="A7" s="22" t="s">
        <v>0</v>
      </c>
      <c r="B7" s="23" t="s">
        <v>1</v>
      </c>
      <c r="C7" s="23" t="s">
        <v>2</v>
      </c>
      <c r="D7" s="23" t="s">
        <v>106</v>
      </c>
      <c r="E7" s="23" t="s">
        <v>3</v>
      </c>
      <c r="F7" s="23" t="s">
        <v>4</v>
      </c>
      <c r="G7" s="24" t="s">
        <v>5</v>
      </c>
    </row>
    <row r="8" spans="1:7" ht="51" x14ac:dyDescent="0.25">
      <c r="A8" s="25" t="s">
        <v>6</v>
      </c>
      <c r="B8" s="26" t="s">
        <v>7</v>
      </c>
      <c r="C8" s="27"/>
      <c r="D8" s="28">
        <f>D9+D10+D11+D14+D17+D20+D21+D22-0.1</f>
        <v>4330.2999999999993</v>
      </c>
      <c r="E8" s="28">
        <f>E9+E10+E11+E14+E17+E20+E21+E22+0.1</f>
        <v>1805.6</v>
      </c>
      <c r="F8" s="28">
        <f>F9+F10+F11+F14+F17+F20+F21+F22</f>
        <v>882.4</v>
      </c>
      <c r="G8" s="29"/>
    </row>
    <row r="9" spans="1:7" ht="38.25" x14ac:dyDescent="0.25">
      <c r="A9" s="30" t="s">
        <v>8</v>
      </c>
      <c r="B9" s="31" t="s">
        <v>9</v>
      </c>
      <c r="C9" s="32" t="s">
        <v>10</v>
      </c>
      <c r="D9" s="33">
        <v>30</v>
      </c>
      <c r="E9" s="33">
        <v>30</v>
      </c>
      <c r="F9" s="33">
        <v>30</v>
      </c>
      <c r="G9" s="34" t="s">
        <v>11</v>
      </c>
    </row>
    <row r="10" spans="1:7" ht="38.25" x14ac:dyDescent="0.25">
      <c r="A10" s="30" t="s">
        <v>12</v>
      </c>
      <c r="B10" s="31" t="s">
        <v>13</v>
      </c>
      <c r="C10" s="32" t="s">
        <v>10</v>
      </c>
      <c r="D10" s="33">
        <v>59</v>
      </c>
      <c r="E10" s="33">
        <v>60</v>
      </c>
      <c r="F10" s="33">
        <v>60</v>
      </c>
      <c r="G10" s="34" t="s">
        <v>11</v>
      </c>
    </row>
    <row r="11" spans="1:7" ht="38.25" x14ac:dyDescent="0.25">
      <c r="A11" s="30" t="s">
        <v>14</v>
      </c>
      <c r="B11" s="31" t="s">
        <v>15</v>
      </c>
      <c r="C11" s="32"/>
      <c r="D11" s="35">
        <f>SUM(D12:D13)</f>
        <v>580.1</v>
      </c>
      <c r="E11" s="35">
        <f>SUM(E12:E13)</f>
        <v>580.1</v>
      </c>
      <c r="F11" s="35">
        <f>SUM(F12:F13)</f>
        <v>580.1</v>
      </c>
      <c r="G11" s="34"/>
    </row>
    <row r="12" spans="1:7" x14ac:dyDescent="0.25">
      <c r="A12" s="12"/>
      <c r="B12" s="13"/>
      <c r="C12" s="14" t="s">
        <v>16</v>
      </c>
      <c r="D12" s="15">
        <v>493.1</v>
      </c>
      <c r="E12" s="15">
        <v>493.1</v>
      </c>
      <c r="F12" s="15">
        <v>493.1</v>
      </c>
      <c r="G12" s="16"/>
    </row>
    <row r="13" spans="1:7" x14ac:dyDescent="0.25">
      <c r="A13" s="12"/>
      <c r="B13" s="13"/>
      <c r="C13" s="14" t="s">
        <v>17</v>
      </c>
      <c r="D13" s="15">
        <v>87</v>
      </c>
      <c r="E13" s="15">
        <v>87</v>
      </c>
      <c r="F13" s="15">
        <v>87</v>
      </c>
      <c r="G13" s="16"/>
    </row>
    <row r="14" spans="1:7" ht="38.25" x14ac:dyDescent="0.25">
      <c r="A14" s="30" t="s">
        <v>18</v>
      </c>
      <c r="B14" s="31" t="s">
        <v>19</v>
      </c>
      <c r="C14" s="32"/>
      <c r="D14" s="35">
        <f>SUM(D15:D16)</f>
        <v>62.5</v>
      </c>
      <c r="E14" s="35">
        <f>SUM(E15:E16)-0.1</f>
        <v>57.9</v>
      </c>
      <c r="F14" s="35">
        <f>SUM(F15:F16)+0.1</f>
        <v>14.799999999999999</v>
      </c>
      <c r="G14" s="34"/>
    </row>
    <row r="15" spans="1:7" x14ac:dyDescent="0.25">
      <c r="A15" s="12"/>
      <c r="B15" s="13"/>
      <c r="C15" s="14" t="s">
        <v>16</v>
      </c>
      <c r="D15" s="15">
        <v>53.1</v>
      </c>
      <c r="E15" s="15">
        <v>49.3</v>
      </c>
      <c r="F15" s="15">
        <v>12.5</v>
      </c>
      <c r="G15" s="16"/>
    </row>
    <row r="16" spans="1:7" x14ac:dyDescent="0.25">
      <c r="A16" s="12"/>
      <c r="B16" s="13"/>
      <c r="C16" s="14" t="s">
        <v>17</v>
      </c>
      <c r="D16" s="15">
        <v>9.4</v>
      </c>
      <c r="E16" s="15">
        <v>8.6999999999999993</v>
      </c>
      <c r="F16" s="15">
        <v>2.2000000000000002</v>
      </c>
      <c r="G16" s="16"/>
    </row>
    <row r="17" spans="1:7" ht="51" x14ac:dyDescent="0.25">
      <c r="A17" s="30" t="s">
        <v>20</v>
      </c>
      <c r="B17" s="31" t="s">
        <v>21</v>
      </c>
      <c r="C17" s="32"/>
      <c r="D17" s="35">
        <f>SUM(D18:D19)</f>
        <v>98.8</v>
      </c>
      <c r="E17" s="35">
        <f>SUM(E18:E19)</f>
        <v>197.5</v>
      </c>
      <c r="F17" s="35">
        <f>SUM(F18:F19)</f>
        <v>197.5</v>
      </c>
      <c r="G17" s="34"/>
    </row>
    <row r="18" spans="1:7" x14ac:dyDescent="0.25">
      <c r="A18" s="12"/>
      <c r="B18" s="13"/>
      <c r="C18" s="14" t="s">
        <v>16</v>
      </c>
      <c r="D18" s="15">
        <v>84</v>
      </c>
      <c r="E18" s="15">
        <v>167.9</v>
      </c>
      <c r="F18" s="15">
        <v>167.9</v>
      </c>
      <c r="G18" s="16"/>
    </row>
    <row r="19" spans="1:7" x14ac:dyDescent="0.25">
      <c r="A19" s="12"/>
      <c r="B19" s="13"/>
      <c r="C19" s="14" t="s">
        <v>17</v>
      </c>
      <c r="D19" s="15">
        <v>14.8</v>
      </c>
      <c r="E19" s="15">
        <v>29.6</v>
      </c>
      <c r="F19" s="15">
        <v>29.6</v>
      </c>
      <c r="G19" s="16"/>
    </row>
    <row r="20" spans="1:7" ht="63.75" x14ac:dyDescent="0.25">
      <c r="A20" s="30" t="s">
        <v>22</v>
      </c>
      <c r="B20" s="31" t="s">
        <v>23</v>
      </c>
      <c r="C20" s="32" t="s">
        <v>24</v>
      </c>
      <c r="D20" s="33">
        <v>880</v>
      </c>
      <c r="E20" s="33">
        <v>880</v>
      </c>
      <c r="F20" s="33">
        <v>0</v>
      </c>
      <c r="G20" s="34"/>
    </row>
    <row r="21" spans="1:7" ht="63.75" x14ac:dyDescent="0.25">
      <c r="A21" s="30" t="s">
        <v>25</v>
      </c>
      <c r="B21" s="31" t="s">
        <v>26</v>
      </c>
      <c r="C21" s="32" t="s">
        <v>24</v>
      </c>
      <c r="D21" s="33">
        <v>820</v>
      </c>
      <c r="E21" s="33">
        <v>0</v>
      </c>
      <c r="F21" s="33">
        <v>0</v>
      </c>
      <c r="G21" s="34"/>
    </row>
    <row r="22" spans="1:7" ht="51" x14ac:dyDescent="0.25">
      <c r="A22" s="30" t="s">
        <v>27</v>
      </c>
      <c r="B22" s="31" t="s">
        <v>28</v>
      </c>
      <c r="C22" s="32" t="s">
        <v>24</v>
      </c>
      <c r="D22" s="33">
        <v>1800</v>
      </c>
      <c r="E22" s="33">
        <v>0</v>
      </c>
      <c r="F22" s="33">
        <v>0</v>
      </c>
      <c r="G22" s="34"/>
    </row>
    <row r="23" spans="1:7" ht="25.5" x14ac:dyDescent="0.25">
      <c r="A23" s="25" t="s">
        <v>29</v>
      </c>
      <c r="B23" s="26" t="s">
        <v>30</v>
      </c>
      <c r="C23" s="27"/>
      <c r="D23" s="28">
        <f>SUM(D24:D24)</f>
        <v>140</v>
      </c>
      <c r="E23" s="28">
        <f>SUM(E24:E24)</f>
        <v>150</v>
      </c>
      <c r="F23" s="28">
        <f>SUM(F24:F24)</f>
        <v>160</v>
      </c>
      <c r="G23" s="29"/>
    </row>
    <row r="24" spans="1:7" ht="25.5" x14ac:dyDescent="0.25">
      <c r="A24" s="30" t="s">
        <v>31</v>
      </c>
      <c r="B24" s="31" t="s">
        <v>32</v>
      </c>
      <c r="C24" s="32" t="s">
        <v>10</v>
      </c>
      <c r="D24" s="33">
        <v>140</v>
      </c>
      <c r="E24" s="33">
        <v>150</v>
      </c>
      <c r="F24" s="33">
        <v>160</v>
      </c>
      <c r="G24" s="34" t="s">
        <v>33</v>
      </c>
    </row>
    <row r="25" spans="1:7" ht="25.5" x14ac:dyDescent="0.25">
      <c r="A25" s="25" t="s">
        <v>34</v>
      </c>
      <c r="B25" s="26" t="s">
        <v>35</v>
      </c>
      <c r="C25" s="27"/>
      <c r="D25" s="28">
        <f>D26+D29+D30+D32+D33+D36+D39+D42</f>
        <v>1388.2</v>
      </c>
      <c r="E25" s="28">
        <f>E26+E29+E30+E32+E33+E36+E39+E42</f>
        <v>824.2</v>
      </c>
      <c r="F25" s="28">
        <f>F26+F29+F30+F32+F33+F36+F39+F42</f>
        <v>842</v>
      </c>
      <c r="G25" s="29"/>
    </row>
    <row r="26" spans="1:7" ht="25.5" x14ac:dyDescent="0.25">
      <c r="A26" s="30" t="s">
        <v>36</v>
      </c>
      <c r="B26" s="31" t="s">
        <v>37</v>
      </c>
      <c r="C26" s="32"/>
      <c r="D26" s="35">
        <f>SUM(D27:D28)</f>
        <v>771.2</v>
      </c>
      <c r="E26" s="35">
        <f>SUM(E27:E28)</f>
        <v>776.2</v>
      </c>
      <c r="F26" s="35">
        <f>SUM(F27:F28)</f>
        <v>790</v>
      </c>
      <c r="G26" s="34"/>
    </row>
    <row r="27" spans="1:7" ht="63.75" x14ac:dyDescent="0.25">
      <c r="A27" s="30" t="s">
        <v>38</v>
      </c>
      <c r="B27" s="31" t="s">
        <v>39</v>
      </c>
      <c r="C27" s="32" t="s">
        <v>10</v>
      </c>
      <c r="D27" s="33">
        <v>726.2</v>
      </c>
      <c r="E27" s="33">
        <v>726.2</v>
      </c>
      <c r="F27" s="33">
        <v>740</v>
      </c>
      <c r="G27" s="34"/>
    </row>
    <row r="28" spans="1:7" ht="51" x14ac:dyDescent="0.25">
      <c r="A28" s="30" t="s">
        <v>40</v>
      </c>
      <c r="B28" s="31" t="s">
        <v>41</v>
      </c>
      <c r="C28" s="32" t="s">
        <v>10</v>
      </c>
      <c r="D28" s="33">
        <v>45</v>
      </c>
      <c r="E28" s="33">
        <v>50</v>
      </c>
      <c r="F28" s="33">
        <v>50</v>
      </c>
      <c r="G28" s="34"/>
    </row>
    <row r="29" spans="1:7" ht="38.25" x14ac:dyDescent="0.25">
      <c r="A29" s="30" t="s">
        <v>42</v>
      </c>
      <c r="B29" s="31" t="s">
        <v>43</v>
      </c>
      <c r="C29" s="32"/>
      <c r="D29" s="33">
        <v>0</v>
      </c>
      <c r="E29" s="33">
        <v>0</v>
      </c>
      <c r="F29" s="33">
        <v>0</v>
      </c>
      <c r="G29" s="34"/>
    </row>
    <row r="30" spans="1:7" ht="25.5" x14ac:dyDescent="0.25">
      <c r="A30" s="30" t="s">
        <v>44</v>
      </c>
      <c r="B30" s="31" t="s">
        <v>45</v>
      </c>
      <c r="C30" s="32"/>
      <c r="D30" s="35">
        <f>SUM(D31:D31)</f>
        <v>40</v>
      </c>
      <c r="E30" s="35">
        <f>SUM(E31:E31)</f>
        <v>48</v>
      </c>
      <c r="F30" s="35">
        <f>SUM(F31:F31)</f>
        <v>52</v>
      </c>
      <c r="G30" s="34"/>
    </row>
    <row r="31" spans="1:7" x14ac:dyDescent="0.25">
      <c r="A31" s="12"/>
      <c r="B31" s="13"/>
      <c r="C31" s="14" t="s">
        <v>10</v>
      </c>
      <c r="D31" s="15">
        <v>40</v>
      </c>
      <c r="E31" s="15">
        <v>48</v>
      </c>
      <c r="F31" s="15">
        <v>52</v>
      </c>
      <c r="G31" s="16"/>
    </row>
    <row r="32" spans="1:7" ht="51" x14ac:dyDescent="0.25">
      <c r="A32" s="30" t="s">
        <v>46</v>
      </c>
      <c r="B32" s="31" t="s">
        <v>47</v>
      </c>
      <c r="C32" s="32" t="s">
        <v>10</v>
      </c>
      <c r="D32" s="33">
        <v>35</v>
      </c>
      <c r="E32" s="33">
        <v>0</v>
      </c>
      <c r="F32" s="33">
        <v>0</v>
      </c>
      <c r="G32" s="34"/>
    </row>
    <row r="33" spans="1:7" ht="38.25" x14ac:dyDescent="0.25">
      <c r="A33" s="30" t="s">
        <v>48</v>
      </c>
      <c r="B33" s="31" t="s">
        <v>49</v>
      </c>
      <c r="C33" s="32"/>
      <c r="D33" s="35">
        <f>SUM(D34:D35)</f>
        <v>275</v>
      </c>
      <c r="E33" s="35">
        <f>SUM(E34:E35)</f>
        <v>0</v>
      </c>
      <c r="F33" s="35">
        <f>SUM(F34:F35)</f>
        <v>0</v>
      </c>
      <c r="G33" s="34" t="s">
        <v>50</v>
      </c>
    </row>
    <row r="34" spans="1:7" x14ac:dyDescent="0.25">
      <c r="A34" s="12"/>
      <c r="B34" s="13"/>
      <c r="C34" s="14" t="s">
        <v>17</v>
      </c>
      <c r="D34" s="15">
        <v>41.2</v>
      </c>
      <c r="E34" s="15">
        <v>0</v>
      </c>
      <c r="F34" s="15">
        <v>0</v>
      </c>
      <c r="G34" s="16"/>
    </row>
    <row r="35" spans="1:7" x14ac:dyDescent="0.25">
      <c r="A35" s="12"/>
      <c r="B35" s="13"/>
      <c r="C35" s="14" t="s">
        <v>16</v>
      </c>
      <c r="D35" s="15">
        <v>233.8</v>
      </c>
      <c r="E35" s="15">
        <v>0</v>
      </c>
      <c r="F35" s="15">
        <v>0</v>
      </c>
      <c r="G35" s="16"/>
    </row>
    <row r="36" spans="1:7" ht="25.5" x14ac:dyDescent="0.25">
      <c r="A36" s="30" t="s">
        <v>51</v>
      </c>
      <c r="B36" s="31" t="s">
        <v>52</v>
      </c>
      <c r="C36" s="32"/>
      <c r="D36" s="35">
        <f>SUM(D37:D38)</f>
        <v>102</v>
      </c>
      <c r="E36" s="35">
        <f>SUM(E37:E38)</f>
        <v>0</v>
      </c>
      <c r="F36" s="35">
        <f>SUM(F37:F38)</f>
        <v>0</v>
      </c>
      <c r="G36" s="34"/>
    </row>
    <row r="37" spans="1:7" x14ac:dyDescent="0.25">
      <c r="A37" s="12"/>
      <c r="B37" s="13"/>
      <c r="C37" s="14" t="s">
        <v>17</v>
      </c>
      <c r="D37" s="15">
        <v>15.3</v>
      </c>
      <c r="E37" s="15">
        <v>0</v>
      </c>
      <c r="F37" s="15">
        <v>0</v>
      </c>
      <c r="G37" s="16"/>
    </row>
    <row r="38" spans="1:7" x14ac:dyDescent="0.25">
      <c r="A38" s="12"/>
      <c r="B38" s="13"/>
      <c r="C38" s="14" t="s">
        <v>16</v>
      </c>
      <c r="D38" s="15">
        <v>86.7</v>
      </c>
      <c r="E38" s="15">
        <v>0</v>
      </c>
      <c r="F38" s="15">
        <v>0</v>
      </c>
      <c r="G38" s="16"/>
    </row>
    <row r="39" spans="1:7" ht="25.5" x14ac:dyDescent="0.25">
      <c r="A39" s="30" t="s">
        <v>53</v>
      </c>
      <c r="B39" s="31" t="s">
        <v>54</v>
      </c>
      <c r="C39" s="32"/>
      <c r="D39" s="35">
        <f>SUM(D40:D41)</f>
        <v>165</v>
      </c>
      <c r="E39" s="35">
        <f>SUM(E40:E41)</f>
        <v>0</v>
      </c>
      <c r="F39" s="35">
        <f>SUM(F40:F41)</f>
        <v>0</v>
      </c>
      <c r="G39" s="34"/>
    </row>
    <row r="40" spans="1:7" x14ac:dyDescent="0.25">
      <c r="A40" s="12"/>
      <c r="B40" s="13"/>
      <c r="C40" s="14" t="s">
        <v>17</v>
      </c>
      <c r="D40" s="15">
        <v>24.8</v>
      </c>
      <c r="E40" s="15">
        <v>0</v>
      </c>
      <c r="F40" s="15">
        <v>0</v>
      </c>
      <c r="G40" s="16"/>
    </row>
    <row r="41" spans="1:7" x14ac:dyDescent="0.25">
      <c r="A41" s="12"/>
      <c r="B41" s="13"/>
      <c r="C41" s="14" t="s">
        <v>16</v>
      </c>
      <c r="D41" s="15">
        <v>140.19999999999999</v>
      </c>
      <c r="E41" s="15">
        <v>0</v>
      </c>
      <c r="F41" s="15">
        <v>0</v>
      </c>
      <c r="G41" s="16"/>
    </row>
    <row r="42" spans="1:7" ht="51" x14ac:dyDescent="0.25">
      <c r="A42" s="30" t="s">
        <v>55</v>
      </c>
      <c r="B42" s="31" t="s">
        <v>56</v>
      </c>
      <c r="C42" s="32"/>
      <c r="D42" s="33">
        <v>0</v>
      </c>
      <c r="E42" s="33">
        <v>0</v>
      </c>
      <c r="F42" s="33">
        <v>0</v>
      </c>
      <c r="G42" s="34"/>
    </row>
    <row r="43" spans="1:7" ht="25.5" x14ac:dyDescent="0.25">
      <c r="A43" s="25" t="s">
        <v>57</v>
      </c>
      <c r="B43" s="26" t="s">
        <v>58</v>
      </c>
      <c r="C43" s="27"/>
      <c r="D43" s="28">
        <f>SUM(D44:D44)</f>
        <v>3</v>
      </c>
      <c r="E43" s="28">
        <f>SUM(E44:E44)</f>
        <v>3</v>
      </c>
      <c r="F43" s="28">
        <f>SUM(F44:F44)</f>
        <v>1</v>
      </c>
      <c r="G43" s="29"/>
    </row>
    <row r="44" spans="1:7" ht="25.5" x14ac:dyDescent="0.25">
      <c r="A44" s="30" t="s">
        <v>59</v>
      </c>
      <c r="B44" s="31" t="s">
        <v>60</v>
      </c>
      <c r="C44" s="32"/>
      <c r="D44" s="35">
        <f>SUM(D45:D46)</f>
        <v>3</v>
      </c>
      <c r="E44" s="35">
        <f>SUM(E45:E46)</f>
        <v>3</v>
      </c>
      <c r="F44" s="35">
        <f>SUM(F45:F46)</f>
        <v>1</v>
      </c>
      <c r="G44" s="34"/>
    </row>
    <row r="45" spans="1:7" ht="51" x14ac:dyDescent="0.25">
      <c r="A45" s="30" t="s">
        <v>61</v>
      </c>
      <c r="B45" s="31" t="s">
        <v>62</v>
      </c>
      <c r="C45" s="32" t="s">
        <v>10</v>
      </c>
      <c r="D45" s="33">
        <v>1</v>
      </c>
      <c r="E45" s="33">
        <v>1</v>
      </c>
      <c r="F45" s="33">
        <v>1</v>
      </c>
      <c r="G45" s="34"/>
    </row>
    <row r="46" spans="1:7" ht="25.5" x14ac:dyDescent="0.25">
      <c r="A46" s="30" t="s">
        <v>63</v>
      </c>
      <c r="B46" s="31" t="s">
        <v>64</v>
      </c>
      <c r="C46" s="32" t="s">
        <v>10</v>
      </c>
      <c r="D46" s="33">
        <v>2</v>
      </c>
      <c r="E46" s="33">
        <v>2</v>
      </c>
      <c r="F46" s="33">
        <v>0</v>
      </c>
      <c r="G46" s="34"/>
    </row>
    <row r="47" spans="1:7" ht="25.5" x14ac:dyDescent="0.25">
      <c r="A47" s="25" t="s">
        <v>65</v>
      </c>
      <c r="B47" s="26" t="s">
        <v>66</v>
      </c>
      <c r="C47" s="27"/>
      <c r="D47" s="28">
        <f>SUM(D48:D49)</f>
        <v>374</v>
      </c>
      <c r="E47" s="28">
        <f>SUM(E48:E49)</f>
        <v>374</v>
      </c>
      <c r="F47" s="28">
        <f>SUM(F48:F49)</f>
        <v>374</v>
      </c>
      <c r="G47" s="29"/>
    </row>
    <row r="48" spans="1:7" x14ac:dyDescent="0.25">
      <c r="A48" s="30" t="s">
        <v>67</v>
      </c>
      <c r="B48" s="31" t="s">
        <v>68</v>
      </c>
      <c r="C48" s="32" t="s">
        <v>69</v>
      </c>
      <c r="D48" s="33">
        <v>194.1</v>
      </c>
      <c r="E48" s="33">
        <v>194.1</v>
      </c>
      <c r="F48" s="33">
        <v>194.1</v>
      </c>
      <c r="G48" s="34"/>
    </row>
    <row r="49" spans="1:7" ht="38.25" x14ac:dyDescent="0.25">
      <c r="A49" s="30" t="s">
        <v>70</v>
      </c>
      <c r="B49" s="31" t="s">
        <v>71</v>
      </c>
      <c r="C49" s="32" t="s">
        <v>69</v>
      </c>
      <c r="D49" s="33">
        <v>179.9</v>
      </c>
      <c r="E49" s="33">
        <v>179.9</v>
      </c>
      <c r="F49" s="33">
        <v>179.9</v>
      </c>
      <c r="G49" s="34"/>
    </row>
    <row r="50" spans="1:7" ht="25.5" x14ac:dyDescent="0.25">
      <c r="A50" s="25" t="s">
        <v>72</v>
      </c>
      <c r="B50" s="26" t="s">
        <v>73</v>
      </c>
      <c r="C50" s="27"/>
      <c r="D50" s="28">
        <f>SUM(D51:D52)</f>
        <v>135</v>
      </c>
      <c r="E50" s="28">
        <f>SUM(E51:E52)</f>
        <v>140</v>
      </c>
      <c r="F50" s="28">
        <f>SUM(F51:F52)</f>
        <v>145</v>
      </c>
      <c r="G50" s="29"/>
    </row>
    <row r="51" spans="1:7" ht="38.25" x14ac:dyDescent="0.25">
      <c r="A51" s="30" t="s">
        <v>74</v>
      </c>
      <c r="B51" s="31" t="s">
        <v>75</v>
      </c>
      <c r="C51" s="32" t="s">
        <v>10</v>
      </c>
      <c r="D51" s="33">
        <v>120</v>
      </c>
      <c r="E51" s="33">
        <v>125</v>
      </c>
      <c r="F51" s="33">
        <v>130</v>
      </c>
      <c r="G51" s="34" t="s">
        <v>76</v>
      </c>
    </row>
    <row r="52" spans="1:7" ht="25.5" x14ac:dyDescent="0.25">
      <c r="A52" s="30" t="s">
        <v>77</v>
      </c>
      <c r="B52" s="31" t="s">
        <v>78</v>
      </c>
      <c r="C52" s="32" t="s">
        <v>10</v>
      </c>
      <c r="D52" s="33">
        <v>15</v>
      </c>
      <c r="E52" s="33">
        <v>15</v>
      </c>
      <c r="F52" s="33">
        <v>15</v>
      </c>
      <c r="G52" s="34" t="s">
        <v>79</v>
      </c>
    </row>
    <row r="53" spans="1:7" ht="25.5" x14ac:dyDescent="0.25">
      <c r="A53" s="25" t="s">
        <v>80</v>
      </c>
      <c r="B53" s="26" t="s">
        <v>81</v>
      </c>
      <c r="C53" s="27"/>
      <c r="D53" s="28">
        <f>D54+D57+D60+D63+D66+D69</f>
        <v>704.8</v>
      </c>
      <c r="E53" s="28">
        <f>E54+E57+E60+E63+E66+E69</f>
        <v>521.20000000000005</v>
      </c>
      <c r="F53" s="28">
        <f>F54+F57+F60+F63+F66+F69+0.1</f>
        <v>185.5</v>
      </c>
      <c r="G53" s="29"/>
    </row>
    <row r="54" spans="1:7" ht="25.5" x14ac:dyDescent="0.25">
      <c r="A54" s="30" t="s">
        <v>82</v>
      </c>
      <c r="B54" s="31" t="s">
        <v>83</v>
      </c>
      <c r="C54" s="32"/>
      <c r="D54" s="35">
        <f>SUM(D55:D56)</f>
        <v>50</v>
      </c>
      <c r="E54" s="35">
        <f>SUM(E55:E56)</f>
        <v>50</v>
      </c>
      <c r="F54" s="35">
        <f>SUM(F55:F56)</f>
        <v>0</v>
      </c>
      <c r="G54" s="34"/>
    </row>
    <row r="55" spans="1:7" x14ac:dyDescent="0.25">
      <c r="A55" s="12"/>
      <c r="B55" s="13"/>
      <c r="C55" s="14" t="s">
        <v>16</v>
      </c>
      <c r="D55" s="15">
        <v>42.5</v>
      </c>
      <c r="E55" s="15">
        <v>42.5</v>
      </c>
      <c r="F55" s="15">
        <v>0</v>
      </c>
      <c r="G55" s="16"/>
    </row>
    <row r="56" spans="1:7" x14ac:dyDescent="0.25">
      <c r="A56" s="12"/>
      <c r="B56" s="13"/>
      <c r="C56" s="14" t="s">
        <v>17</v>
      </c>
      <c r="D56" s="15">
        <v>7.5</v>
      </c>
      <c r="E56" s="15">
        <v>7.5</v>
      </c>
      <c r="F56" s="15">
        <v>0</v>
      </c>
      <c r="G56" s="16"/>
    </row>
    <row r="57" spans="1:7" ht="25.5" x14ac:dyDescent="0.25">
      <c r="A57" s="30" t="s">
        <v>84</v>
      </c>
      <c r="B57" s="31" t="s">
        <v>85</v>
      </c>
      <c r="C57" s="32"/>
      <c r="D57" s="35">
        <f>SUM(D58:D59)</f>
        <v>200</v>
      </c>
      <c r="E57" s="35">
        <f>SUM(E58:E59)</f>
        <v>83.4</v>
      </c>
      <c r="F57" s="35">
        <f>SUM(F58:F59)</f>
        <v>0</v>
      </c>
      <c r="G57" s="34"/>
    </row>
    <row r="58" spans="1:7" x14ac:dyDescent="0.25">
      <c r="A58" s="12"/>
      <c r="B58" s="13"/>
      <c r="C58" s="14" t="s">
        <v>16</v>
      </c>
      <c r="D58" s="15">
        <v>170</v>
      </c>
      <c r="E58" s="15">
        <v>70.900000000000006</v>
      </c>
      <c r="F58" s="15">
        <v>0</v>
      </c>
      <c r="G58" s="16"/>
    </row>
    <row r="59" spans="1:7" x14ac:dyDescent="0.25">
      <c r="A59" s="12"/>
      <c r="B59" s="13"/>
      <c r="C59" s="14" t="s">
        <v>17</v>
      </c>
      <c r="D59" s="15">
        <v>30</v>
      </c>
      <c r="E59" s="15">
        <v>12.5</v>
      </c>
      <c r="F59" s="15">
        <v>0</v>
      </c>
      <c r="G59" s="16"/>
    </row>
    <row r="60" spans="1:7" ht="25.5" x14ac:dyDescent="0.25">
      <c r="A60" s="30" t="s">
        <v>86</v>
      </c>
      <c r="B60" s="31" t="s">
        <v>87</v>
      </c>
      <c r="C60" s="32"/>
      <c r="D60" s="35">
        <f>SUM(D61:D62)</f>
        <v>316.7</v>
      </c>
      <c r="E60" s="35">
        <f>SUM(E61:E62)</f>
        <v>158.4</v>
      </c>
      <c r="F60" s="35">
        <f>SUM(F61:F62)</f>
        <v>0</v>
      </c>
      <c r="G60" s="34"/>
    </row>
    <row r="61" spans="1:7" x14ac:dyDescent="0.25">
      <c r="A61" s="12"/>
      <c r="B61" s="13"/>
      <c r="C61" s="14" t="s">
        <v>16</v>
      </c>
      <c r="D61" s="15">
        <v>269.2</v>
      </c>
      <c r="E61" s="15">
        <v>134.6</v>
      </c>
      <c r="F61" s="15">
        <v>0</v>
      </c>
      <c r="G61" s="16"/>
    </row>
    <row r="62" spans="1:7" x14ac:dyDescent="0.25">
      <c r="A62" s="12"/>
      <c r="B62" s="13"/>
      <c r="C62" s="14" t="s">
        <v>17</v>
      </c>
      <c r="D62" s="15">
        <v>47.5</v>
      </c>
      <c r="E62" s="15">
        <v>23.8</v>
      </c>
      <c r="F62" s="15">
        <v>0</v>
      </c>
      <c r="G62" s="16"/>
    </row>
    <row r="63" spans="1:7" ht="25.5" x14ac:dyDescent="0.25">
      <c r="A63" s="30" t="s">
        <v>88</v>
      </c>
      <c r="B63" s="31" t="s">
        <v>89</v>
      </c>
      <c r="C63" s="32"/>
      <c r="D63" s="35">
        <f>SUM(D64:D65)+0.1</f>
        <v>45.5</v>
      </c>
      <c r="E63" s="35">
        <f>SUM(E64:E65)</f>
        <v>90.899999999999991</v>
      </c>
      <c r="F63" s="35">
        <f>SUM(F64:F65)</f>
        <v>90.899999999999991</v>
      </c>
      <c r="G63" s="34"/>
    </row>
    <row r="64" spans="1:7" x14ac:dyDescent="0.25">
      <c r="A64" s="12"/>
      <c r="B64" s="13"/>
      <c r="C64" s="14" t="s">
        <v>16</v>
      </c>
      <c r="D64" s="15">
        <v>38.6</v>
      </c>
      <c r="E64" s="15">
        <v>77.3</v>
      </c>
      <c r="F64" s="15">
        <v>77.3</v>
      </c>
      <c r="G64" s="16"/>
    </row>
    <row r="65" spans="1:7" x14ac:dyDescent="0.25">
      <c r="A65" s="12"/>
      <c r="B65" s="13"/>
      <c r="C65" s="14" t="s">
        <v>17</v>
      </c>
      <c r="D65" s="15">
        <v>6.8</v>
      </c>
      <c r="E65" s="15">
        <v>13.6</v>
      </c>
      <c r="F65" s="15">
        <v>13.6</v>
      </c>
      <c r="G65" s="16"/>
    </row>
    <row r="66" spans="1:7" ht="25.5" x14ac:dyDescent="0.25">
      <c r="A66" s="30" t="s">
        <v>90</v>
      </c>
      <c r="B66" s="31" t="s">
        <v>91</v>
      </c>
      <c r="C66" s="32"/>
      <c r="D66" s="35">
        <f>SUM(D67:D68)</f>
        <v>47.300000000000004</v>
      </c>
      <c r="E66" s="35">
        <f>SUM(E67:E68)-0.1</f>
        <v>94.500000000000014</v>
      </c>
      <c r="F66" s="35">
        <f>SUM(F67:F68)-0.1</f>
        <v>94.500000000000014</v>
      </c>
      <c r="G66" s="34"/>
    </row>
    <row r="67" spans="1:7" x14ac:dyDescent="0.25">
      <c r="A67" s="12"/>
      <c r="B67" s="13"/>
      <c r="C67" s="14" t="s">
        <v>16</v>
      </c>
      <c r="D67" s="15">
        <v>40.200000000000003</v>
      </c>
      <c r="E67" s="15">
        <v>80.400000000000006</v>
      </c>
      <c r="F67" s="15">
        <v>80.400000000000006</v>
      </c>
      <c r="G67" s="16"/>
    </row>
    <row r="68" spans="1:7" x14ac:dyDescent="0.25">
      <c r="A68" s="12"/>
      <c r="B68" s="13"/>
      <c r="C68" s="14" t="s">
        <v>17</v>
      </c>
      <c r="D68" s="15">
        <v>7.1</v>
      </c>
      <c r="E68" s="15">
        <v>14.2</v>
      </c>
      <c r="F68" s="15">
        <v>14.2</v>
      </c>
      <c r="G68" s="16"/>
    </row>
    <row r="69" spans="1:7" ht="38.25" x14ac:dyDescent="0.25">
      <c r="A69" s="30" t="s">
        <v>92</v>
      </c>
      <c r="B69" s="31" t="s">
        <v>93</v>
      </c>
      <c r="C69" s="32"/>
      <c r="D69" s="35">
        <f>SUM(D70:D71)</f>
        <v>45.3</v>
      </c>
      <c r="E69" s="35">
        <f>SUM(E70:E71)</f>
        <v>44</v>
      </c>
      <c r="F69" s="35">
        <f>SUM(F70:F71)</f>
        <v>0</v>
      </c>
      <c r="G69" s="34"/>
    </row>
    <row r="70" spans="1:7" x14ac:dyDescent="0.25">
      <c r="A70" s="12"/>
      <c r="B70" s="13"/>
      <c r="C70" s="14" t="s">
        <v>16</v>
      </c>
      <c r="D70" s="15">
        <v>38.5</v>
      </c>
      <c r="E70" s="15">
        <v>37.4</v>
      </c>
      <c r="F70" s="15">
        <v>0</v>
      </c>
      <c r="G70" s="16"/>
    </row>
    <row r="71" spans="1:7" x14ac:dyDescent="0.25">
      <c r="A71" s="17"/>
      <c r="B71" s="18"/>
      <c r="C71" s="19" t="s">
        <v>17</v>
      </c>
      <c r="D71" s="20">
        <v>6.8</v>
      </c>
      <c r="E71" s="20">
        <v>6.6</v>
      </c>
      <c r="F71" s="20">
        <v>0</v>
      </c>
      <c r="G71" s="21"/>
    </row>
    <row r="72" spans="1:7" s="11" customFormat="1" x14ac:dyDescent="0.25">
      <c r="A72" s="3"/>
      <c r="B72" s="3"/>
      <c r="C72" s="4"/>
      <c r="D72" s="5"/>
      <c r="E72" s="5"/>
      <c r="F72" s="5"/>
      <c r="G72" s="6"/>
    </row>
    <row r="73" spans="1:7" s="11" customFormat="1" x14ac:dyDescent="0.25">
      <c r="A73" s="3"/>
      <c r="B73" s="3"/>
      <c r="C73" s="4"/>
      <c r="D73" s="5"/>
      <c r="E73" s="5"/>
      <c r="F73" s="5"/>
      <c r="G73" s="6"/>
    </row>
    <row r="74" spans="1:7" ht="63" customHeight="1" x14ac:dyDescent="0.25">
      <c r="A74" s="40" t="s">
        <v>0</v>
      </c>
      <c r="B74" s="40" t="s">
        <v>1</v>
      </c>
      <c r="C74" s="40" t="s">
        <v>106</v>
      </c>
      <c r="D74" s="40" t="s">
        <v>3</v>
      </c>
      <c r="E74" s="40" t="s">
        <v>4</v>
      </c>
    </row>
    <row r="75" spans="1:7" ht="25.5" x14ac:dyDescent="0.25">
      <c r="A75" s="13" t="s">
        <v>94</v>
      </c>
      <c r="B75" s="13" t="s">
        <v>95</v>
      </c>
      <c r="C75" s="36">
        <f>SUM(C76:C78)</f>
        <v>1885.4</v>
      </c>
      <c r="D75" s="36">
        <f>SUM(D76:D78)</f>
        <v>1784.7</v>
      </c>
      <c r="E75" s="36">
        <f>SUM(E76:E78)-0.1</f>
        <v>1758.6000000000001</v>
      </c>
    </row>
    <row r="76" spans="1:7" ht="25.5" x14ac:dyDescent="0.25">
      <c r="A76" s="13" t="s">
        <v>10</v>
      </c>
      <c r="B76" s="13" t="s">
        <v>96</v>
      </c>
      <c r="C76" s="15">
        <v>1213.2</v>
      </c>
      <c r="D76" s="15">
        <v>1207.2</v>
      </c>
      <c r="E76" s="15">
        <v>1238</v>
      </c>
    </row>
    <row r="77" spans="1:7" ht="25.5" x14ac:dyDescent="0.25">
      <c r="A77" s="13" t="s">
        <v>69</v>
      </c>
      <c r="B77" s="13" t="s">
        <v>97</v>
      </c>
      <c r="C77" s="15">
        <v>374</v>
      </c>
      <c r="D77" s="15">
        <v>374</v>
      </c>
      <c r="E77" s="15">
        <v>374</v>
      </c>
    </row>
    <row r="78" spans="1:7" x14ac:dyDescent="0.25">
      <c r="A78" s="13" t="s">
        <v>17</v>
      </c>
      <c r="B78" s="13" t="s">
        <v>98</v>
      </c>
      <c r="C78" s="15">
        <v>298.2</v>
      </c>
      <c r="D78" s="15">
        <v>203.5</v>
      </c>
      <c r="E78" s="15">
        <v>146.69999999999999</v>
      </c>
    </row>
    <row r="79" spans="1:7" x14ac:dyDescent="0.25">
      <c r="A79" s="13" t="s">
        <v>99</v>
      </c>
      <c r="B79" s="13" t="s">
        <v>100</v>
      </c>
      <c r="C79" s="36">
        <f>SUM(C80:C81)</f>
        <v>5189.8999999999996</v>
      </c>
      <c r="D79" s="36">
        <f>SUM(D80:D81)</f>
        <v>2033.3</v>
      </c>
      <c r="E79" s="36">
        <f>SUM(E80:E81)</f>
        <v>831.2</v>
      </c>
    </row>
    <row r="80" spans="1:7" x14ac:dyDescent="0.25">
      <c r="A80" s="13" t="s">
        <v>24</v>
      </c>
      <c r="B80" s="13" t="s">
        <v>101</v>
      </c>
      <c r="C80" s="15">
        <v>3500</v>
      </c>
      <c r="D80" s="15">
        <v>880</v>
      </c>
      <c r="E80" s="15">
        <v>0</v>
      </c>
    </row>
    <row r="81" spans="1:5" x14ac:dyDescent="0.25">
      <c r="A81" s="13" t="s">
        <v>16</v>
      </c>
      <c r="B81" s="13" t="s">
        <v>102</v>
      </c>
      <c r="C81" s="15">
        <v>1689.9</v>
      </c>
      <c r="D81" s="15">
        <v>1153.3</v>
      </c>
      <c r="E81" s="15">
        <v>831.2</v>
      </c>
    </row>
    <row r="82" spans="1:5" ht="25.5" x14ac:dyDescent="0.25">
      <c r="A82" s="37"/>
      <c r="B82" s="38" t="s">
        <v>103</v>
      </c>
      <c r="C82" s="39">
        <f>C75+C79</f>
        <v>7075.2999999999993</v>
      </c>
      <c r="D82" s="39">
        <f>D75+D79</f>
        <v>3818</v>
      </c>
      <c r="E82" s="39">
        <f>E75+E79</f>
        <v>2589.8000000000002</v>
      </c>
    </row>
    <row r="83" spans="1:5" x14ac:dyDescent="0.25">
      <c r="A83" s="8"/>
      <c r="B83" s="9"/>
      <c r="C83" s="10"/>
      <c r="D83" s="10"/>
      <c r="E83" s="10"/>
    </row>
    <row r="84" spans="1:5" x14ac:dyDescent="0.25">
      <c r="A84" s="7"/>
      <c r="B84" s="41" t="s">
        <v>104</v>
      </c>
      <c r="C84" s="42">
        <v>0</v>
      </c>
      <c r="D84" s="42">
        <v>0</v>
      </c>
      <c r="E84" s="42">
        <v>0</v>
      </c>
    </row>
    <row r="85" spans="1:5" x14ac:dyDescent="0.25">
      <c r="A85" s="7"/>
      <c r="B85" s="41" t="s">
        <v>105</v>
      </c>
      <c r="C85" s="42">
        <v>1036.5999999999999</v>
      </c>
      <c r="D85" s="42">
        <v>1013</v>
      </c>
      <c r="E85" s="42">
        <v>792.4</v>
      </c>
    </row>
  </sheetData>
  <mergeCells count="4">
    <mergeCell ref="A4:G4"/>
    <mergeCell ref="A5:G5"/>
    <mergeCell ref="D1:G1"/>
    <mergeCell ref="D2:G2"/>
  </mergeCells>
  <pageMargins left="0.39370078740157483" right="0.39370078740157483" top="0.78740157480314965" bottom="0.39370078740157483" header="0.39370078740157483" footer="0.39370078740157483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Žadeikienė</dc:creator>
  <cp:lastModifiedBy>Inga Žadeikienė</cp:lastModifiedBy>
  <dcterms:created xsi:type="dcterms:W3CDTF">2026-01-09T09:26:56Z</dcterms:created>
  <dcterms:modified xsi:type="dcterms:W3CDTF">2026-01-09T10:13:56Z</dcterms:modified>
</cp:coreProperties>
</file>