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1D860D79-23DA-4F9C-9181-63686AAB9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4" i="2" l="1"/>
  <c r="D154" i="2"/>
  <c r="D8" i="2"/>
  <c r="E8" i="2"/>
  <c r="F8" i="2"/>
  <c r="D14" i="2"/>
  <c r="E14" i="2"/>
  <c r="F14" i="2"/>
  <c r="D17" i="2"/>
  <c r="E17" i="2"/>
  <c r="F17" i="2"/>
  <c r="D20" i="2"/>
  <c r="E20" i="2"/>
  <c r="F20" i="2"/>
  <c r="D23" i="2"/>
  <c r="E23" i="2"/>
  <c r="F23" i="2"/>
  <c r="D26" i="2"/>
  <c r="E26" i="2"/>
  <c r="F26" i="2"/>
  <c r="D29" i="2"/>
  <c r="E29" i="2"/>
  <c r="F29" i="2"/>
  <c r="D32" i="2"/>
  <c r="E32" i="2"/>
  <c r="F32" i="2"/>
  <c r="D35" i="2"/>
  <c r="E35" i="2"/>
  <c r="F35" i="2"/>
  <c r="D38" i="2"/>
  <c r="E38" i="2"/>
  <c r="F38" i="2"/>
  <c r="D41" i="2"/>
  <c r="E41" i="2"/>
  <c r="F41" i="2"/>
  <c r="D44" i="2"/>
  <c r="E44" i="2"/>
  <c r="F44" i="2"/>
  <c r="D46" i="2"/>
  <c r="E46" i="2"/>
  <c r="F46" i="2"/>
  <c r="D50" i="2"/>
  <c r="D49" i="2" s="1"/>
  <c r="E50" i="2"/>
  <c r="F50" i="2"/>
  <c r="D54" i="2"/>
  <c r="E54" i="2"/>
  <c r="F54" i="2"/>
  <c r="D62" i="2"/>
  <c r="E62" i="2"/>
  <c r="F62" i="2"/>
  <c r="D66" i="2"/>
  <c r="E66" i="2"/>
  <c r="F66" i="2"/>
  <c r="D69" i="2"/>
  <c r="E69" i="2"/>
  <c r="F69" i="2"/>
  <c r="D77" i="2"/>
  <c r="E77" i="2"/>
  <c r="F77" i="2"/>
  <c r="D81" i="2"/>
  <c r="E81" i="2"/>
  <c r="F81" i="2"/>
  <c r="D84" i="2"/>
  <c r="E84" i="2"/>
  <c r="F84" i="2"/>
  <c r="D88" i="2"/>
  <c r="E88" i="2"/>
  <c r="F88" i="2"/>
  <c r="D90" i="2"/>
  <c r="E90" i="2"/>
  <c r="F90" i="2"/>
  <c r="D95" i="2"/>
  <c r="E95" i="2"/>
  <c r="F95" i="2"/>
  <c r="D101" i="2"/>
  <c r="D98" i="2" s="1"/>
  <c r="E101" i="2"/>
  <c r="E98" i="2" s="1"/>
  <c r="F101" i="2"/>
  <c r="F98" i="2" s="1"/>
  <c r="D106" i="2"/>
  <c r="E106" i="2"/>
  <c r="F106" i="2"/>
  <c r="D108" i="2"/>
  <c r="E108" i="2"/>
  <c r="F108" i="2"/>
  <c r="D113" i="2"/>
  <c r="E113" i="2"/>
  <c r="F113" i="2"/>
  <c r="D115" i="2"/>
  <c r="E115" i="2"/>
  <c r="F115" i="2"/>
  <c r="D125" i="2"/>
  <c r="E125" i="2"/>
  <c r="F125" i="2"/>
  <c r="D131" i="2"/>
  <c r="D129" i="2" s="1"/>
  <c r="E131" i="2"/>
  <c r="E129" i="2" s="1"/>
  <c r="F131" i="2"/>
  <c r="F129" i="2" s="1"/>
  <c r="D138" i="2"/>
  <c r="D136" i="2" s="1"/>
  <c r="E138" i="2"/>
  <c r="E136" i="2" s="1"/>
  <c r="F138" i="2"/>
  <c r="F136" i="2" s="1"/>
  <c r="D145" i="2"/>
  <c r="E145" i="2"/>
  <c r="F145" i="2"/>
  <c r="C154" i="2"/>
  <c r="C163" i="2" s="1"/>
  <c r="C159" i="2"/>
  <c r="D159" i="2"/>
  <c r="E159" i="2"/>
  <c r="D163" i="2" l="1"/>
  <c r="E163" i="2"/>
  <c r="E135" i="2"/>
  <c r="F75" i="2"/>
  <c r="F74" i="2" s="1"/>
  <c r="F135" i="2"/>
  <c r="D135" i="2"/>
  <c r="E75" i="2"/>
  <c r="E74" i="2" s="1"/>
  <c r="D75" i="2"/>
  <c r="F111" i="2"/>
  <c r="E111" i="2"/>
  <c r="F13" i="2"/>
  <c r="D111" i="2"/>
  <c r="E13" i="2"/>
  <c r="E7" i="2" s="1"/>
  <c r="D13" i="2"/>
  <c r="F49" i="2"/>
  <c r="E49" i="2"/>
  <c r="D7" i="2"/>
  <c r="D74" i="2"/>
  <c r="F7" i="2"/>
</calcChain>
</file>

<file path=xl/sharedStrings.xml><?xml version="1.0" encoding="utf-8"?>
<sst xmlns="http://schemas.openxmlformats.org/spreadsheetml/2006/main" count="342" uniqueCount="240">
  <si>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</si>
  <si>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</si>
  <si>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</si>
  <si>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</si>
  <si>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</si>
  <si>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</si>
  <si>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07.01.01. T</t>
  </si>
  <si>
    <t>Prižiūrėti ir plėtoti susisiekimo ir viešojo transporto infrastruktūrą</t>
  </si>
  <si>
    <t>07.01.01.01. TP</t>
  </si>
  <si>
    <t>Transporto infrastruktūros bei eismo saugos priežiūra ir plėtra</t>
  </si>
  <si>
    <t>07.01.01.01.01.</t>
  </si>
  <si>
    <t>SB(VB)</t>
  </si>
  <si>
    <t>07.01.01.01.02.</t>
  </si>
  <si>
    <t>Kelių, gatvių, šaligatvių ir takų priežiūra ir plėtra</t>
  </si>
  <si>
    <t>SB</t>
  </si>
  <si>
    <t>07.01.01.02. T</t>
  </si>
  <si>
    <t>Eismo reguliavimo priemonių  priežiūra ir plėtra</t>
  </si>
  <si>
    <t>07.01.01.03. T</t>
  </si>
  <si>
    <t>Nuostolių, susidariusių dėl būtinų keleivinio transporto paslaugų teikimo visuomenei, apmokėjimas</t>
  </si>
  <si>
    <t>07.01.01.04. RPP</t>
  </si>
  <si>
    <t>Projekto „Dviračių ir pėsčiųjų takų infrastruktūros plėtra, skatinant bevariklio transporto integraciją“ įgyvendinimas</t>
  </si>
  <si>
    <t>3.1.2.1</t>
  </si>
  <si>
    <t>07.01.01.04.01.</t>
  </si>
  <si>
    <t>RPP Projekto „Marijampolės miesto Stoties, Sporto, Gamyklų gatvių dviračių ir pėsčiųjų takų infrastruktūros plėtra, skatinant bevariklio transporto integraciją“ įgyvendinimas</t>
  </si>
  <si>
    <t>ES</t>
  </si>
  <si>
    <t>SB(P)</t>
  </si>
  <si>
    <t>07.01.01.04.02.</t>
  </si>
  <si>
    <t>RPP Projekto „Dviračių ir pėsčiųjų tako nuo senosios užtvankos iki Karklų g. Marijampolės mieste įrengimas, skatinant bevariklio transporto integraciją“ įgyvendinimas</t>
  </si>
  <si>
    <t>07.01.01.04.03.</t>
  </si>
  <si>
    <t>RPP Projekto „Dviračių ir pėsčiųjų tako tarp A. Civinsko g. ir Aušros g. Marijampolės mieste įrengimas, skatinant bevariklio transporto integraciją“ įgyvendinimas</t>
  </si>
  <si>
    <t>07.01.01.04.04.</t>
  </si>
  <si>
    <t>RPP Projekto „Marijampolės miesto Tyliosios, Skaisčiūnų, Mikalinės gatvių dviračių ir pėsčiųjų takų infrastruktūros plėtra, skatinant bevariklio transporto integraciją“ įgyvendinimas</t>
  </si>
  <si>
    <t>07.01.01.04.05.</t>
  </si>
  <si>
    <t>RPT Projekto „Dviračių ir pėsčiųjų tako nuo Geležinkelio g. iki Marių g. Marijampolės mieste įrengimas, skatinant bevariklio transporto integraciją“ įgyvendinimas</t>
  </si>
  <si>
    <t>07.01.01.05. RPP</t>
  </si>
  <si>
    <t>Projekto „Investicijoms pritraukti ir skatinti, gyvenimo kokybei gerinti, ir tvaraus judumo plėtrai užtikrinti būtinos infrastruktūros sukūrimas“ įgyvendinimas</t>
  </si>
  <si>
    <t>07.01.01.08. RPP</t>
  </si>
  <si>
    <t>Projekto „Dviračių saugyklų prie Marijampolės miesto bendrojo lavinimo įstaigų įrengimas, skatinant bevariklio transporto integraciją“ įgyvendinimas</t>
  </si>
  <si>
    <t>07.01.01.09. RPP</t>
  </si>
  <si>
    <t>Projekto "Viešojo transporto informacinės sistemos modernizavimas, įgyvendinant darnaus judumo priemones" įgyvendinimas</t>
  </si>
  <si>
    <t>07.01.01.10. RPP</t>
  </si>
  <si>
    <t>Projekto "Viešojo transporto infrastruktūros modernizavimas, įgyvendinant darnaus judumo priemones" įgyvendinimas</t>
  </si>
  <si>
    <t>07.01.01.11. RPP</t>
  </si>
  <si>
    <t>Projekto „Inžinerinių eismo saugumo priemonių įdiegimas Marijampolės miesto Vilkaviškio gatvėje, įrengiant žiedinę sankryžą“ įgyvendinimas</t>
  </si>
  <si>
    <t>07.01.01.13. RPP</t>
  </si>
  <si>
    <t>Projekto „Techninių eismo reguliavimo priemonių ir susisiekimo infrastruktūros geografinė informacinė sistema“ įgyvendinimas</t>
  </si>
  <si>
    <t>LRVB</t>
  </si>
  <si>
    <t>07.02.01. T</t>
  </si>
  <si>
    <t>Prižiūrėti ir plėtoti kultūros paveldo infrastruktūrą</t>
  </si>
  <si>
    <t>07.02.01.01. T</t>
  </si>
  <si>
    <t>Kultūros paveldo objektų projektinės dokumentacijos rengimas, priežiūros ir remonto darbai</t>
  </si>
  <si>
    <t>07.02.01.02. T</t>
  </si>
  <si>
    <t>Tradicinių religinių bendruomenių projektų rėmimas</t>
  </si>
  <si>
    <t>07.02.02. T</t>
  </si>
  <si>
    <t xml:space="preserve">Prižiūrėti ir plėtoti viešąsias erdves bei gamtinę aplinką </t>
  </si>
  <si>
    <t>07.02.02.01. T</t>
  </si>
  <si>
    <t>Viešųjų erdvių  saugumo užtikrinimas, priežiūra ir plėtra</t>
  </si>
  <si>
    <t>07.02.02.01.01.</t>
  </si>
  <si>
    <t>Neeksploatuojamų ir paliktų be priežiūros transporto priemonių nuvežimo iš bendro naudojimo vietų į tiekėjo saugojimo aikštelę, pervežimo ir transporto priemonių saugojimo bei priverstinio transporto priemonių nuvežimo  paslaugos</t>
  </si>
  <si>
    <t>07.02.02.01.02.</t>
  </si>
  <si>
    <t>Miesto vaizdo stebėjimo paslauga</t>
  </si>
  <si>
    <t>07.02.02.01.03.</t>
  </si>
  <si>
    <t>Projekto „Miesto saugumas - mūsų prioritetas“ dalinis finansavimas</t>
  </si>
  <si>
    <t>07.02.02.02. T</t>
  </si>
  <si>
    <t>Savivaldybės viešųjų erdvių (poilsiaviečių ir parkų) tvarkymas</t>
  </si>
  <si>
    <t>3.1.2.4</t>
  </si>
  <si>
    <t>07.02.02.02.01</t>
  </si>
  <si>
    <t>Gatvių, pėsčiųjų takų, šaligatvių, laiptų, autobusų stotelių valymo darbai, viešųjų tualetų eksploatacija, bioskaidžių ir komunalinių atliekų tvarkymas, mažųjų šiukšliadėžių atliekų tvarkymas</t>
  </si>
  <si>
    <t>07.02.02.02.02.</t>
  </si>
  <si>
    <t>Bendrojo naudojimo žaliųjų plotų šienavimas</t>
  </si>
  <si>
    <t>07.02.02.02.03.</t>
  </si>
  <si>
    <t>Gėlynų įrengimas ir priežiūra</t>
  </si>
  <si>
    <t>07.02.02.02.04.</t>
  </si>
  <si>
    <t>Medžių sodinimas, tvarkymas ir kirtimas</t>
  </si>
  <si>
    <t>07.02.02.02.05.</t>
  </si>
  <si>
    <t>Gamtos stichijų (geologinių, hidrologinių, klimatinių) sukeltų padarinių likvidavimas</t>
  </si>
  <si>
    <t>07.02.02.02.06.</t>
  </si>
  <si>
    <t>Medžių tvarkymas ir žaliųjų plotų šienavimas seniūnijose</t>
  </si>
  <si>
    <t>07.02.02.03. T</t>
  </si>
  <si>
    <t>Beglobių ir bepriežiūrių gyvūnų gaudymas, karantinavimas, laikymas ir eutanazijos bei gaišenų surinkimas ir utilizavimas</t>
  </si>
  <si>
    <t>07.02.02.05. P</t>
  </si>
  <si>
    <t>Bendruomenių ir nevyriausybinių organizacijų projektų dalinis finansavimas</t>
  </si>
  <si>
    <t>07.02.02.06. P</t>
  </si>
  <si>
    <t>Dalyvaujamojo biudžeto įgyvendinimo programos vykdymas</t>
  </si>
  <si>
    <t>07.02.02.10. RPP</t>
  </si>
  <si>
    <t>Projekto „Draugystės mikrorajono šiaurinio kvartalo gyvenamosios aplinkos kokybės gerinimas" įgyvendinimas</t>
  </si>
  <si>
    <t>07.02.02.11. T</t>
  </si>
  <si>
    <t>Marijampolės miesto vietos plėtros strategijos įgyvendinimas</t>
  </si>
  <si>
    <t>07.02.02.12.</t>
  </si>
  <si>
    <t>Investicinių projektų rengimo ir įgyvendinimo papildomų, netinkamų apmokėti ES lėšomis ar viršijančių planuotą projektų vertę išlaidų finansavimas</t>
  </si>
  <si>
    <t>07.02.03. T</t>
  </si>
  <si>
    <t xml:space="preserve">Remti ir vykdyti aplinkos kokybės gerinimo, aplinkos monitoringo ir kitas aplinkos apsaugos iniciatyvas </t>
  </si>
  <si>
    <t>07.02.03.01. T</t>
  </si>
  <si>
    <t>Aplinkos kokybės gerinimo ir aplinkos apsaugos priemonių vykdymas</t>
  </si>
  <si>
    <t>07.02.03.01.01.</t>
  </si>
  <si>
    <t>Smėlio, druskos ir purvo mišinio, kuris didina kietųjų dalelių koncentraciją ore, surinkimo iš miesto gatvių ir šalinimo darbai</t>
  </si>
  <si>
    <t>07.02.03.01.02.</t>
  </si>
  <si>
    <t>Invazinių rūšių kontrolės priemonių įgyvendinimo darbai ir priemonėms įgyvendinti reikalingos dokumentacijos rengimas</t>
  </si>
  <si>
    <t>07.02.03.01.03.</t>
  </si>
  <si>
    <t>Gyventojams priklausančių asbesto turinčių gaminių atliekų tvarkymas</t>
  </si>
  <si>
    <t>07.02.03.01.04.</t>
  </si>
  <si>
    <t>Individualių geriamojo vandens gavybos įrenginių – šachtinių šulinių ir artezinių gręžinių, naudojamų geriamojo vandens gavybai ne ūkinei komercinei veiklai, statybos išlaidų kompensavimas</t>
  </si>
  <si>
    <t>07.02.03.02. T</t>
  </si>
  <si>
    <t>Atliekų, kurių turėtojo nustatyti neįmanoma arba kuris nebeegzistuoja tvarkymo priemonių vykdymas</t>
  </si>
  <si>
    <t>07.02.03.02.01.</t>
  </si>
  <si>
    <t>Atliekų surinkimo, transportavimo, perdirbimo, kitokio naudojimo ar šalinimo darbai</t>
  </si>
  <si>
    <t>07.02.03.02.02.</t>
  </si>
  <si>
    <t>Atliekų, kuriomis užteršta teritorija, nustatymo ir atliekomis užterštos teritorijos išvalymo ir sutvarkymo darbai</t>
  </si>
  <si>
    <t>07.02.03.02.03.</t>
  </si>
  <si>
    <t>Padangų atliekų surinkimas, transportavimas</t>
  </si>
  <si>
    <t>07.02.03.03. T</t>
  </si>
  <si>
    <t>Aplinkos monitoringo, prevencinių, aplinkos atkūrimo priemonių vykdymas</t>
  </si>
  <si>
    <t>07.02.03.03.01.</t>
  </si>
  <si>
    <t>Savivaldybės aplinkos monitoringo programos parengimas pagal bendruosius savivaldybių aplinkos monitoringo nuostatus ir įgyvendinimas</t>
  </si>
  <si>
    <t>07.02.03.04. T</t>
  </si>
  <si>
    <t>Visuomenės švietimo ir mokymo aplinkosaugos klausimais priemonių vykdymas</t>
  </si>
  <si>
    <t>3.1.1.1</t>
  </si>
  <si>
    <t>07.02.03.04.01.</t>
  </si>
  <si>
    <t>Tikslinių grupių, vykdomų aplinkosauginių programų ir projektų įgyvendinimas</t>
  </si>
  <si>
    <t>07.02.03.04.02.</t>
  </si>
  <si>
    <t>Aplinkosaugos srities specialistų mokymas, kvalifikacijos kėlimas</t>
  </si>
  <si>
    <t>07.02.03.04.03.</t>
  </si>
  <si>
    <t>Knygų, plakatų, lankstinukų, bukletų, skrajučių ir spaudinių aplinkosaugine tema spausdinimo, leidybos, įsigijimo, platinimo darbai</t>
  </si>
  <si>
    <t>07.02.03.04.04.</t>
  </si>
  <si>
    <t>Visuomenės ir jo tikslinių grupių švietimas ir mokymas</t>
  </si>
  <si>
    <t>07.02.03.05. T</t>
  </si>
  <si>
    <t>Žemės sklypų, kuriuose medžioklė nėra uždrausta, savininkų, valdytojų ir naudotojų, įgyvendinančių medžiojamųjų gyvūnų daromos žalos prevencijos priemones, rėmimas</t>
  </si>
  <si>
    <t>07.02.03.05.01.</t>
  </si>
  <si>
    <t>Želdinių apdorojimas repelentais, aptvėrimas tvoromis ar apsauginėmis juostomis</t>
  </si>
  <si>
    <t>07.02.03.05.02.</t>
  </si>
  <si>
    <t>Medžiojamųjų gyvūnų ūkiniams gyvūnams daromos žalos prevencijos priemonių įsigijimas ir įrengimas</t>
  </si>
  <si>
    <t>07.02.03.06. T</t>
  </si>
  <si>
    <t>Želdynų ir želdinių apsauga, tvarkymas, būklės stebėsena, inventorizacija, želdinių kūrimas ir veisimas</t>
  </si>
  <si>
    <t>07.02.03.06.01.</t>
  </si>
  <si>
    <t>Naujų želdinių įsigijimo ir veisimo darbai</t>
  </si>
  <si>
    <t>07.02.03.06.02.</t>
  </si>
  <si>
    <t>Pavojų keliančių ir sergančių medžių šalinimo darbai, medžių ir krūmų genėjimo, medžių gyvybingumo palaikymo ir šakų smulkinimo darbai</t>
  </si>
  <si>
    <t>07.02.03.06.03.</t>
  </si>
  <si>
    <t>Marijampolės savivaldybės želdynų ir želdinių inventorizacija</t>
  </si>
  <si>
    <t>07.02.03.06.06.</t>
  </si>
  <si>
    <t>Želdynų ir želdinių būklės stebėsena</t>
  </si>
  <si>
    <t>07.02.03.06.07.</t>
  </si>
  <si>
    <t>Želdynų kūrimo, tvarkymo ir pertvarkymo projekto rengimas</t>
  </si>
  <si>
    <t>07.02.03.07. T</t>
  </si>
  <si>
    <t>Atliekų tvarkymo infrastruktūros plėtros priemonių vykdymas</t>
  </si>
  <si>
    <t>07.02.03.07.01.</t>
  </si>
  <si>
    <t>Atliekų surinkimo iš viešųjų teritorijų priemonių įsigijimas ir įrengimas</t>
  </si>
  <si>
    <t>07.03.01. T</t>
  </si>
  <si>
    <t>Prižiūrėti ir plėtoti energetinę infrastruktūrą</t>
  </si>
  <si>
    <t>07.03.01.01. T</t>
  </si>
  <si>
    <t xml:space="preserve">Apšvietimo tinklų, elektros energijos sunaudojimas, priežiūra ir plėtra </t>
  </si>
  <si>
    <t>3.1.3.9</t>
  </si>
  <si>
    <t>07.03.01.04. T</t>
  </si>
  <si>
    <t>Apšvietimo tinklų elektros energijos sunaudojimas seniūnijose</t>
  </si>
  <si>
    <t>07.03.02. T</t>
  </si>
  <si>
    <t>Prižiūrėti ir plėtoti pastatus, inžinerinius statinius, atliekų tvarkymo ir kitas inžinerines sistemas</t>
  </si>
  <si>
    <t>07.03.02.01. P</t>
  </si>
  <si>
    <t>Pastatų, inžinerinių statinių ir įrenginių atnaujinimas, modernizavimas,  priežiūra, plėtra ir avarijų likvidavimo darbai</t>
  </si>
  <si>
    <t>07.03.02.02. P</t>
  </si>
  <si>
    <t>Pastatų modernizavimas (renovacija)</t>
  </si>
  <si>
    <t>07.03.02.02.01.</t>
  </si>
  <si>
    <t>Ilgalaikės paskolos (grąžintos) ir sumokėtos palūkanos</t>
  </si>
  <si>
    <t>07.03.02.03. TP</t>
  </si>
  <si>
    <t>Inžinerinių statinių ir sistemų priežiūra ir plėtra</t>
  </si>
  <si>
    <t>07.03.02.03.01.</t>
  </si>
  <si>
    <t>Paviršinių nuotekų tvarkymas</t>
  </si>
  <si>
    <t>07.03.02.03.02.</t>
  </si>
  <si>
    <t>Fontanų ir gertuvių priežiūros ir aptarnavimo paslaugos</t>
  </si>
  <si>
    <t>07.03.02.03.03.</t>
  </si>
  <si>
    <t>Vandens gręžinių ir šulinių priežiūra kapinėse Marijampolės miesto sen.</t>
  </si>
  <si>
    <t>07.03.02.03.04.</t>
  </si>
  <si>
    <t>Automobilių stovėjimo aikštelių remonto ir rekonstravimo darbai (su gyventojų prisidėjimu)</t>
  </si>
  <si>
    <t>07.03.02.03.05.</t>
  </si>
  <si>
    <t>Sporto ar vaikų žaidimo aikštelių remontas, įrengimas ir priežiūra</t>
  </si>
  <si>
    <t>07.03.02.03.06.</t>
  </si>
  <si>
    <t>Šunų vedžiojimo aikštelių projektavimas ir įrengimas</t>
  </si>
  <si>
    <t>07.03.02.03.07.</t>
  </si>
  <si>
    <t xml:space="preserve">Bendro naudojimo objektų priežiūros darbai </t>
  </si>
  <si>
    <t>07.03.02.03.08.</t>
  </si>
  <si>
    <t>Keleivių viešojo transporto laukimo paviljonų statybos ir įrengimo darbai</t>
  </si>
  <si>
    <t>07.03.02.03.09.</t>
  </si>
  <si>
    <t>Bendro naudojimo objektų priežiūros darbai seniūnijose</t>
  </si>
  <si>
    <t>07.03.02.04. T</t>
  </si>
  <si>
    <t>Atliekų tvarkymas</t>
  </si>
  <si>
    <t>3.1.3.5</t>
  </si>
  <si>
    <t>07.03.02.04.04.</t>
  </si>
  <si>
    <t>Atliekų iš poilsiaviečių, kapinių ir kitų teritorijų išvežimas</t>
  </si>
  <si>
    <t>07.03.02.04.05.</t>
  </si>
  <si>
    <t>Atliekų išvežimas seniūnijose</t>
  </si>
  <si>
    <t>07.03.02.05. T</t>
  </si>
  <si>
    <t>Kapinių teritorijų plėtros planavimas</t>
  </si>
  <si>
    <t>07.03.03. T</t>
  </si>
  <si>
    <t>Prižiūrėti ir plėtoti vandens tiekimo, nuotekų ir lietaus kanalizacijos infrastruktūrą</t>
  </si>
  <si>
    <t>07.03.03.01. P</t>
  </si>
  <si>
    <t>Paviršinių nuotekų tvarkymo sistemų, vandentiekio ir nuotekų tinklų plėtra, modernizavimas ir remontas Marijampolės savivaldybėje</t>
  </si>
  <si>
    <t>3.1.3.2</t>
  </si>
  <si>
    <t>07.03.03.05. RPP</t>
  </si>
  <si>
    <t>Projekto „Geriamojo vandens tiekimo ir nuotekų tvarkymo paslaugų plėtra bei kokybės gerinimas Marijampolės savivaldybėje“ įgyvendinimas</t>
  </si>
  <si>
    <t>Kt.</t>
  </si>
  <si>
    <t>07.04.01. T</t>
  </si>
  <si>
    <t>Rengti teritorijų planavimo ir susijusius dokumentus</t>
  </si>
  <si>
    <t>07.04.01.01. T</t>
  </si>
  <si>
    <t>Teritorijų planavimo ir projektinių dokumentų rengimas</t>
  </si>
  <si>
    <t>07.04.01.01.01.</t>
  </si>
  <si>
    <t>Teritorijų planavimo dokumentų rengimas</t>
  </si>
  <si>
    <t>07.04.01.01.02.</t>
  </si>
  <si>
    <t>Žemės sklypų formavimas ir pertvarkymas</t>
  </si>
  <si>
    <t>07.04.01.01.03.</t>
  </si>
  <si>
    <t>Projektinių dokumentų rengimas</t>
  </si>
  <si>
    <t>07.04.01.01.04.</t>
  </si>
  <si>
    <t>Laikinų statinių įrengimas ir eksplotavimas</t>
  </si>
  <si>
    <t>SB(SP)</t>
  </si>
  <si>
    <t>07.04.01.02. TP</t>
  </si>
  <si>
    <t>Projektavimas ir kitos inžinerinės paslaugos (projektavimo darbai, statybos techninė priežiūra, statinio projekto vykdymo priežiūra, projekto ekspertizė, leidimai)</t>
  </si>
  <si>
    <t>07.04.01.03. T</t>
  </si>
  <si>
    <t>Savivaldybės erdvinių duomenų rinkinio tvarkymas</t>
  </si>
  <si>
    <t>07.04.01.04. T</t>
  </si>
  <si>
    <t>Savivaldybės infrastruktūros plėtros programa</t>
  </si>
  <si>
    <t>07.04.01.04.01.</t>
  </si>
  <si>
    <t>Prioritetinės savivaldybės infrastruktūros plėtra</t>
  </si>
  <si>
    <t>07.04.01.04.02.</t>
  </si>
  <si>
    <t>Neprioritetinės savivaldybės infrastruktūros plėtra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</si>
  <si>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</si>
  <si>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</si>
  <si>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</si>
  <si>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</si>
  <si>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Pajamų įmokos ir kitos pajamos</t>
  </si>
  <si>
    <t>Skolintos lėšos</t>
  </si>
  <si>
    <t>2.</t>
  </si>
  <si>
    <t>Kiti finansavimo šaltiniai, iš viso</t>
  </si>
  <si>
    <t>Valstybės biudžeto lėšos</t>
  </si>
  <si>
    <t>Europos Sąjungos finansinės paramos lėšos</t>
  </si>
  <si>
    <t>Kiti šaltiniai</t>
  </si>
  <si>
    <t>IŠ VISO programai finansuoti pagal finansavimo šaltinius:</t>
  </si>
  <si>
    <t>Iš jų:</t>
  </si>
  <si>
    <t>Regioninių pažangos priemonių lėšos RPP</t>
  </si>
  <si>
    <t>2026 metų asignavimai ir kitos lėšos</t>
  </si>
  <si>
    <t>Marijampolės savivaldybės 2026-2028 metų strateginio veiklos plano</t>
  </si>
  <si>
    <t>13 priedas</t>
  </si>
  <si>
    <t>2026-2028 metų 07 Darnios aplinkos programos uždaviniai, priemonės,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</si>
</sst>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rgb="FFBCE8C6"/>
        <bgColor rgb="FFBCE8C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vertical="top" readingOrder="1"/>
      <protection locked="0"/>
    </xf>
    <xf numFmtId="0" fontId="4" fillId="2" borderId="0" xfId="0" applyFont="1" applyFill="1" applyAlignment="1" applyProtection="1">
      <alignment horizontal="left" vertical="top" readingOrder="1"/>
      <protection locked="0"/>
    </xf>
    <xf numFmtId="164" fontId="4" fillId="2" borderId="0" xfId="0" applyNumberFormat="1" applyFont="1" applyFill="1" applyAlignment="1" applyProtection="1">
      <alignment horizontal="right" vertical="top" readingOrder="1"/>
      <protection locked="0"/>
    </xf>
    <xf numFmtId="0" fontId="4" fillId="2" borderId="0" xfId="0" applyFont="1" applyFill="1" applyAlignment="1" applyProtection="1">
      <alignment horizontal="right" vertical="top" readingOrder="1"/>
      <protection locked="0"/>
    </xf>
    <xf numFmtId="0" fontId="3" fillId="0" borderId="10" xfId="0" applyFont="1" applyBorder="1" applyAlignment="1">
      <alignment vertical="top" readingOrder="1"/>
    </xf>
    <xf numFmtId="0" fontId="2" fillId="2" borderId="0" xfId="0" applyFont="1" applyFill="1" applyAlignment="1" applyProtection="1">
      <alignment vertical="top" readingOrder="1"/>
      <protection locked="0"/>
    </xf>
    <xf numFmtId="0" fontId="2" fillId="2" borderId="0" xfId="0" applyFont="1" applyFill="1" applyAlignment="1" applyProtection="1">
      <alignment horizontal="right" vertical="top" readingOrder="1"/>
      <protection locked="0"/>
    </xf>
    <xf numFmtId="164" fontId="2" fillId="2" borderId="0" xfId="0" applyNumberFormat="1" applyFont="1" applyFill="1" applyAlignment="1">
      <alignment horizontal="right" vertical="top" readingOrder="1"/>
    </xf>
    <xf numFmtId="0" fontId="0" fillId="2" borderId="0" xfId="0" applyFill="1"/>
    <xf numFmtId="0" fontId="5" fillId="0" borderId="8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horizontal="left" vertical="top" wrapText="1" readingOrder="1"/>
      <protection locked="0"/>
    </xf>
    <xf numFmtId="164" fontId="5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9" xfId="0" applyFont="1" applyBorder="1" applyAlignment="1" applyProtection="1">
      <alignment horizontal="right" vertical="top" wrapText="1" readingOrder="1"/>
      <protection locked="0"/>
    </xf>
    <xf numFmtId="0" fontId="6" fillId="0" borderId="5" xfId="0" applyFont="1" applyBorder="1" applyAlignment="1">
      <alignment horizontal="center" wrapText="1" readingOrder="1"/>
    </xf>
    <xf numFmtId="0" fontId="6" fillId="0" borderId="6" xfId="0" applyFont="1" applyBorder="1" applyAlignment="1">
      <alignment horizontal="center" wrapText="1" readingOrder="1"/>
    </xf>
    <xf numFmtId="0" fontId="6" fillId="0" borderId="7" xfId="0" applyFont="1" applyBorder="1" applyAlignment="1">
      <alignment horizontal="center" wrapText="1" readingOrder="1"/>
    </xf>
    <xf numFmtId="0" fontId="5" fillId="4" borderId="5" xfId="0" applyFont="1" applyFill="1" applyBorder="1" applyAlignment="1" applyProtection="1">
      <alignment vertical="top" wrapText="1" readingOrder="1"/>
      <protection locked="0"/>
    </xf>
    <xf numFmtId="0" fontId="5" fillId="4" borderId="6" xfId="0" applyFont="1" applyFill="1" applyBorder="1" applyAlignment="1" applyProtection="1">
      <alignment vertical="top" wrapText="1" readingOrder="1"/>
      <protection locked="0"/>
    </xf>
    <xf numFmtId="0" fontId="5" fillId="4" borderId="6" xfId="0" applyFont="1" applyFill="1" applyBorder="1" applyAlignment="1" applyProtection="1">
      <alignment horizontal="left" vertical="top" wrapText="1" readingOrder="1"/>
      <protection locked="0"/>
    </xf>
    <xf numFmtId="164" fontId="5" fillId="4" borderId="6" xfId="0" applyNumberFormat="1" applyFont="1" applyFill="1" applyBorder="1" applyAlignment="1">
      <alignment horizontal="right" vertical="top" wrapText="1" readingOrder="1"/>
    </xf>
    <xf numFmtId="0" fontId="5" fillId="4" borderId="7" xfId="0" applyFont="1" applyFill="1" applyBorder="1" applyAlignment="1" applyProtection="1">
      <alignment horizontal="right" vertical="top" wrapText="1" readingOrder="1"/>
      <protection locked="0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5" fillId="0" borderId="6" xfId="0" applyFont="1" applyBorder="1" applyAlignment="1" applyProtection="1">
      <alignment vertical="top" wrapText="1" readingOrder="1"/>
      <protection locked="0"/>
    </xf>
    <xf numFmtId="0" fontId="5" fillId="0" borderId="6" xfId="0" applyFont="1" applyBorder="1" applyAlignment="1" applyProtection="1">
      <alignment horizontal="left" vertical="top" wrapText="1" readingOrder="1"/>
      <protection locked="0"/>
    </xf>
    <xf numFmtId="164" fontId="5" fillId="0" borderId="6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 applyProtection="1">
      <alignment horizontal="right" vertical="top" wrapText="1" readingOrder="1"/>
      <protection locked="0"/>
    </xf>
    <xf numFmtId="164" fontId="5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left" vertical="top" wrapText="1" readingOrder="1"/>
      <protection locked="0"/>
    </xf>
    <xf numFmtId="164" fontId="5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4" xfId="0" applyFont="1" applyBorder="1" applyAlignment="1" applyProtection="1">
      <alignment horizontal="right" vertical="top" wrapText="1" readingOrder="1"/>
      <protection locked="0"/>
    </xf>
    <xf numFmtId="164" fontId="5" fillId="0" borderId="1" xfId="0" applyNumberFormat="1" applyFont="1" applyBorder="1" applyAlignment="1">
      <alignment horizontal="right" vertical="top" wrapText="1" readingOrder="1"/>
    </xf>
    <xf numFmtId="0" fontId="6" fillId="3" borderId="1" xfId="0" applyFont="1" applyFill="1" applyBorder="1" applyAlignment="1" applyProtection="1">
      <alignment vertical="top" wrapText="1" readingOrder="1"/>
      <protection locked="0"/>
    </xf>
    <xf numFmtId="0" fontId="6" fillId="3" borderId="1" xfId="0" applyFont="1" applyFill="1" applyBorder="1" applyAlignment="1" applyProtection="1">
      <alignment horizontal="right" vertical="top" wrapText="1" readingOrder="1"/>
      <protection locked="0"/>
    </xf>
    <xf numFmtId="164" fontId="6" fillId="3" borderId="1" xfId="0" applyNumberFormat="1" applyFont="1" applyFill="1" applyBorder="1" applyAlignment="1">
      <alignment horizontal="right" vertical="top" wrapText="1" readingOrder="1"/>
    </xf>
    <xf numFmtId="0" fontId="6" fillId="0" borderId="1" xfId="0" applyFont="1" applyBorder="1" applyAlignment="1">
      <alignment horizontal="center" wrapText="1" readingOrder="1"/>
    </xf>
    <xf numFmtId="0" fontId="5" fillId="0" borderId="10" xfId="0" applyFont="1" applyBorder="1" applyAlignment="1">
      <alignment vertical="top" readingOrder="1"/>
    </xf>
    <xf numFmtId="164" fontId="5" fillId="0" borderId="10" xfId="0" applyNumberFormat="1" applyFont="1" applyBorder="1" applyAlignment="1">
      <alignment horizontal="right" vertical="top" readingOrder="1"/>
    </xf>
    <xf numFmtId="0" fontId="8" fillId="2" borderId="0" xfId="0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topLeftCell="A146" zoomScaleNormal="100" workbookViewId="0">
      <selection activeCell="G155" sqref="G155"/>
    </sheetView>
  </sheetViews>
  <sheetFormatPr defaultRowHeight="15" x14ac:dyDescent="0.25"/>
  <cols>
    <col min="1" max="1" width="16.140625" customWidth="1"/>
    <col min="2" max="2" width="44.85546875" customWidth="1"/>
    <col min="3" max="3" width="12.140625" customWidth="1"/>
    <col min="4" max="4" width="16.5703125" customWidth="1"/>
    <col min="5" max="5" width="16.85546875" customWidth="1"/>
    <col min="6" max="7" width="16" customWidth="1"/>
  </cols>
  <sheetData>
    <row r="1" spans="1:7" ht="30" customHeight="1" x14ac:dyDescent="0.25">
      <c r="D1" s="43" t="s">
        <v>237</v>
      </c>
      <c r="E1" s="43"/>
      <c r="F1" s="43"/>
      <c r="G1" s="43"/>
    </row>
    <row r="2" spans="1:7" ht="15.75" x14ac:dyDescent="0.25">
      <c r="D2" s="44" t="s">
        <v>238</v>
      </c>
      <c r="E2" s="44"/>
      <c r="F2" s="44"/>
      <c r="G2" s="44"/>
    </row>
    <row r="3" spans="1:7" s="1" customFormat="1" ht="35.25" customHeight="1" x14ac:dyDescent="0.25">
      <c r="A3" s="42" t="s">
        <v>239</v>
      </c>
      <c r="B3" s="42"/>
      <c r="C3" s="42"/>
      <c r="D3" s="42"/>
      <c r="E3" s="42"/>
      <c r="F3" s="42"/>
      <c r="G3" s="42"/>
    </row>
    <row r="6" spans="1:7" ht="39" x14ac:dyDescent="0.25">
      <c r="A6" s="16" t="s">
        <v>0</v>
      </c>
      <c r="B6" s="17" t="s">
        <v>1</v>
      </c>
      <c r="C6" s="17" t="s">
        <v>2</v>
      </c>
      <c r="D6" s="17" t="s">
        <v>236</v>
      </c>
      <c r="E6" s="17" t="s">
        <v>3</v>
      </c>
      <c r="F6" s="17" t="s">
        <v>4</v>
      </c>
      <c r="G6" s="18" t="s">
        <v>5</v>
      </c>
    </row>
    <row r="7" spans="1:7" ht="25.5" x14ac:dyDescent="0.25">
      <c r="A7" s="19" t="s">
        <v>6</v>
      </c>
      <c r="B7" s="20" t="s">
        <v>7</v>
      </c>
      <c r="C7" s="21"/>
      <c r="D7" s="22">
        <f>D8+D11+D12+D13+D29+D32+D35+D38+D41+D44</f>
        <v>17669.199999999997</v>
      </c>
      <c r="E7" s="22">
        <f>E8+E11+E12+E13+E29+E32+E35+E38+E41+E44+0.1</f>
        <v>15745.6</v>
      </c>
      <c r="F7" s="22">
        <f>F8+F11+F12+F13+F29+F32+F35+F38+F41+F44</f>
        <v>14284.3</v>
      </c>
      <c r="G7" s="23"/>
    </row>
    <row r="8" spans="1:7" ht="25.5" x14ac:dyDescent="0.25">
      <c r="A8" s="24" t="s">
        <v>8</v>
      </c>
      <c r="B8" s="25" t="s">
        <v>9</v>
      </c>
      <c r="C8" s="26"/>
      <c r="D8" s="27">
        <f>SUM(D9:D10)</f>
        <v>6108.3</v>
      </c>
      <c r="E8" s="27">
        <f>SUM(E9:E10)</f>
        <v>6308.3</v>
      </c>
      <c r="F8" s="27">
        <f>SUM(F9:F10)</f>
        <v>6608.3</v>
      </c>
      <c r="G8" s="28"/>
    </row>
    <row r="9" spans="1:7" ht="25.5" x14ac:dyDescent="0.25">
      <c r="A9" s="24" t="s">
        <v>10</v>
      </c>
      <c r="B9" s="25" t="s">
        <v>9</v>
      </c>
      <c r="C9" s="26" t="s">
        <v>11</v>
      </c>
      <c r="D9" s="29">
        <v>3108.3</v>
      </c>
      <c r="E9" s="29">
        <v>3108.3</v>
      </c>
      <c r="F9" s="29">
        <v>3108.3</v>
      </c>
      <c r="G9" s="28"/>
    </row>
    <row r="10" spans="1:7" ht="25.5" x14ac:dyDescent="0.25">
      <c r="A10" s="24" t="s">
        <v>12</v>
      </c>
      <c r="B10" s="25" t="s">
        <v>13</v>
      </c>
      <c r="C10" s="26" t="s">
        <v>14</v>
      </c>
      <c r="D10" s="29">
        <v>3000</v>
      </c>
      <c r="E10" s="29">
        <v>3200</v>
      </c>
      <c r="F10" s="29">
        <v>3500</v>
      </c>
      <c r="G10" s="28"/>
    </row>
    <row r="11" spans="1:7" ht="25.5" x14ac:dyDescent="0.25">
      <c r="A11" s="24" t="s">
        <v>15</v>
      </c>
      <c r="B11" s="25" t="s">
        <v>16</v>
      </c>
      <c r="C11" s="26" t="s">
        <v>14</v>
      </c>
      <c r="D11" s="29">
        <v>250</v>
      </c>
      <c r="E11" s="29">
        <v>250</v>
      </c>
      <c r="F11" s="29">
        <v>250</v>
      </c>
      <c r="G11" s="28"/>
    </row>
    <row r="12" spans="1:7" ht="38.25" x14ac:dyDescent="0.25">
      <c r="A12" s="24" t="s">
        <v>17</v>
      </c>
      <c r="B12" s="25" t="s">
        <v>18</v>
      </c>
      <c r="C12" s="26" t="s">
        <v>14</v>
      </c>
      <c r="D12" s="29">
        <v>900</v>
      </c>
      <c r="E12" s="29">
        <v>900</v>
      </c>
      <c r="F12" s="29">
        <v>900</v>
      </c>
      <c r="G12" s="28"/>
    </row>
    <row r="13" spans="1:7" ht="38.25" x14ac:dyDescent="0.25">
      <c r="A13" s="24" t="s">
        <v>19</v>
      </c>
      <c r="B13" s="25" t="s">
        <v>20</v>
      </c>
      <c r="C13" s="26"/>
      <c r="D13" s="27">
        <f>D14+D17+D20+D23+D26</f>
        <v>3663.8</v>
      </c>
      <c r="E13" s="27">
        <f>E14+E17+E20+E23+E26</f>
        <v>1846.1999999999998</v>
      </c>
      <c r="F13" s="27">
        <f>F14+F17+F20+F23+F26</f>
        <v>671.6</v>
      </c>
      <c r="G13" s="28" t="s">
        <v>21</v>
      </c>
    </row>
    <row r="14" spans="1:7" ht="63.75" x14ac:dyDescent="0.25">
      <c r="A14" s="24" t="s">
        <v>22</v>
      </c>
      <c r="B14" s="25" t="s">
        <v>23</v>
      </c>
      <c r="C14" s="26"/>
      <c r="D14" s="27">
        <f>SUM(D15:D16)</f>
        <v>1052.3</v>
      </c>
      <c r="E14" s="27">
        <f>SUM(E15:E16)</f>
        <v>701.5</v>
      </c>
      <c r="F14" s="27">
        <f>SUM(F15:F16)</f>
        <v>0</v>
      </c>
      <c r="G14" s="28"/>
    </row>
    <row r="15" spans="1:7" x14ac:dyDescent="0.25">
      <c r="A15" s="11"/>
      <c r="B15" s="12"/>
      <c r="C15" s="13" t="s">
        <v>24</v>
      </c>
      <c r="D15" s="14">
        <v>894.5</v>
      </c>
      <c r="E15" s="14">
        <v>596.29999999999995</v>
      </c>
      <c r="F15" s="14">
        <v>0</v>
      </c>
      <c r="G15" s="15"/>
    </row>
    <row r="16" spans="1:7" x14ac:dyDescent="0.25">
      <c r="A16" s="11"/>
      <c r="B16" s="12"/>
      <c r="C16" s="13" t="s">
        <v>25</v>
      </c>
      <c r="D16" s="14">
        <v>157.80000000000001</v>
      </c>
      <c r="E16" s="14">
        <v>105.2</v>
      </c>
      <c r="F16" s="14">
        <v>0</v>
      </c>
      <c r="G16" s="15"/>
    </row>
    <row r="17" spans="1:7" ht="63.75" x14ac:dyDescent="0.25">
      <c r="A17" s="24" t="s">
        <v>26</v>
      </c>
      <c r="B17" s="25" t="s">
        <v>27</v>
      </c>
      <c r="C17" s="26"/>
      <c r="D17" s="27">
        <f>SUM(D18:D19)</f>
        <v>343.1</v>
      </c>
      <c r="E17" s="27">
        <f>SUM(E18:E19)</f>
        <v>257.3</v>
      </c>
      <c r="F17" s="27">
        <f>SUM(F18:F19)</f>
        <v>0</v>
      </c>
      <c r="G17" s="28"/>
    </row>
    <row r="18" spans="1:7" x14ac:dyDescent="0.25">
      <c r="A18" s="11"/>
      <c r="B18" s="12"/>
      <c r="C18" s="13" t="s">
        <v>24</v>
      </c>
      <c r="D18" s="14">
        <v>291.60000000000002</v>
      </c>
      <c r="E18" s="14">
        <v>218.7</v>
      </c>
      <c r="F18" s="14">
        <v>0</v>
      </c>
      <c r="G18" s="15"/>
    </row>
    <row r="19" spans="1:7" x14ac:dyDescent="0.25">
      <c r="A19" s="11"/>
      <c r="B19" s="12"/>
      <c r="C19" s="13" t="s">
        <v>25</v>
      </c>
      <c r="D19" s="14">
        <v>51.5</v>
      </c>
      <c r="E19" s="14">
        <v>38.6</v>
      </c>
      <c r="F19" s="14">
        <v>0</v>
      </c>
      <c r="G19" s="15"/>
    </row>
    <row r="20" spans="1:7" ht="51" x14ac:dyDescent="0.25">
      <c r="A20" s="24" t="s">
        <v>28</v>
      </c>
      <c r="B20" s="25" t="s">
        <v>29</v>
      </c>
      <c r="C20" s="26"/>
      <c r="D20" s="27">
        <f>SUM(D21:D22)</f>
        <v>503.5</v>
      </c>
      <c r="E20" s="27">
        <f>SUM(E21:E22)</f>
        <v>215.8</v>
      </c>
      <c r="F20" s="27">
        <f>SUM(F21:F22)</f>
        <v>0</v>
      </c>
      <c r="G20" s="28"/>
    </row>
    <row r="21" spans="1:7" x14ac:dyDescent="0.25">
      <c r="A21" s="11"/>
      <c r="B21" s="12"/>
      <c r="C21" s="13" t="s">
        <v>25</v>
      </c>
      <c r="D21" s="14">
        <v>75.5</v>
      </c>
      <c r="E21" s="14">
        <v>32.4</v>
      </c>
      <c r="F21" s="14">
        <v>0</v>
      </c>
      <c r="G21" s="15"/>
    </row>
    <row r="22" spans="1:7" x14ac:dyDescent="0.25">
      <c r="A22" s="11"/>
      <c r="B22" s="12"/>
      <c r="C22" s="13" t="s">
        <v>24</v>
      </c>
      <c r="D22" s="14">
        <v>428</v>
      </c>
      <c r="E22" s="14">
        <v>183.4</v>
      </c>
      <c r="F22" s="14">
        <v>0</v>
      </c>
      <c r="G22" s="15"/>
    </row>
    <row r="23" spans="1:7" ht="63.75" x14ac:dyDescent="0.25">
      <c r="A23" s="24" t="s">
        <v>30</v>
      </c>
      <c r="B23" s="25" t="s">
        <v>31</v>
      </c>
      <c r="C23" s="26"/>
      <c r="D23" s="27">
        <f>SUM(D24:D25)-0.1</f>
        <v>1597</v>
      </c>
      <c r="E23" s="27">
        <f>SUM(E24:E25)</f>
        <v>0</v>
      </c>
      <c r="F23" s="27">
        <f>SUM(F24:F25)</f>
        <v>0</v>
      </c>
      <c r="G23" s="28"/>
    </row>
    <row r="24" spans="1:7" x14ac:dyDescent="0.25">
      <c r="A24" s="11"/>
      <c r="B24" s="12"/>
      <c r="C24" s="13" t="s">
        <v>24</v>
      </c>
      <c r="D24" s="14">
        <v>1357.5</v>
      </c>
      <c r="E24" s="14">
        <v>0</v>
      </c>
      <c r="F24" s="14">
        <v>0</v>
      </c>
      <c r="G24" s="15"/>
    </row>
    <row r="25" spans="1:7" x14ac:dyDescent="0.25">
      <c r="A25" s="11"/>
      <c r="B25" s="12"/>
      <c r="C25" s="13" t="s">
        <v>25</v>
      </c>
      <c r="D25" s="14">
        <v>239.6</v>
      </c>
      <c r="E25" s="14">
        <v>0</v>
      </c>
      <c r="F25" s="14">
        <v>0</v>
      </c>
      <c r="G25" s="15"/>
    </row>
    <row r="26" spans="1:7" ht="51" x14ac:dyDescent="0.25">
      <c r="A26" s="24" t="s">
        <v>32</v>
      </c>
      <c r="B26" s="25" t="s">
        <v>33</v>
      </c>
      <c r="C26" s="26"/>
      <c r="D26" s="27">
        <f>SUM(D27:D28)</f>
        <v>167.89999999999998</v>
      </c>
      <c r="E26" s="27">
        <f>SUM(E27:E28)+0.1</f>
        <v>671.6</v>
      </c>
      <c r="F26" s="27">
        <f>SUM(F27:F28)+0.1</f>
        <v>671.6</v>
      </c>
      <c r="G26" s="28"/>
    </row>
    <row r="27" spans="1:7" x14ac:dyDescent="0.25">
      <c r="A27" s="11"/>
      <c r="B27" s="12"/>
      <c r="C27" s="13" t="s">
        <v>24</v>
      </c>
      <c r="D27" s="14">
        <v>142.69999999999999</v>
      </c>
      <c r="E27" s="14">
        <v>570.79999999999995</v>
      </c>
      <c r="F27" s="14">
        <v>570.79999999999995</v>
      </c>
      <c r="G27" s="15"/>
    </row>
    <row r="28" spans="1:7" x14ac:dyDescent="0.25">
      <c r="A28" s="11"/>
      <c r="B28" s="12"/>
      <c r="C28" s="13" t="s">
        <v>25</v>
      </c>
      <c r="D28" s="14">
        <v>25.2</v>
      </c>
      <c r="E28" s="14">
        <v>100.7</v>
      </c>
      <c r="F28" s="14">
        <v>100.7</v>
      </c>
      <c r="G28" s="15"/>
    </row>
    <row r="29" spans="1:7" ht="51" x14ac:dyDescent="0.25">
      <c r="A29" s="24" t="s">
        <v>34</v>
      </c>
      <c r="B29" s="25" t="s">
        <v>35</v>
      </c>
      <c r="C29" s="26"/>
      <c r="D29" s="27">
        <f>SUM(D30:D31)-0.1</f>
        <v>5764.4</v>
      </c>
      <c r="E29" s="27">
        <f>SUM(E30:E31)-0.1</f>
        <v>5764.4</v>
      </c>
      <c r="F29" s="27">
        <f>SUM(F30:F31)-0.1</f>
        <v>5764.4</v>
      </c>
      <c r="G29" s="28"/>
    </row>
    <row r="30" spans="1:7" x14ac:dyDescent="0.25">
      <c r="A30" s="11"/>
      <c r="B30" s="12"/>
      <c r="C30" s="13" t="s">
        <v>24</v>
      </c>
      <c r="D30" s="14">
        <v>4899.8</v>
      </c>
      <c r="E30" s="14">
        <v>4899.8</v>
      </c>
      <c r="F30" s="14">
        <v>4899.8</v>
      </c>
      <c r="G30" s="15"/>
    </row>
    <row r="31" spans="1:7" x14ac:dyDescent="0.25">
      <c r="A31" s="11"/>
      <c r="B31" s="12"/>
      <c r="C31" s="13" t="s">
        <v>25</v>
      </c>
      <c r="D31" s="14">
        <v>864.7</v>
      </c>
      <c r="E31" s="14">
        <v>864.7</v>
      </c>
      <c r="F31" s="14">
        <v>864.7</v>
      </c>
      <c r="G31" s="15"/>
    </row>
    <row r="32" spans="1:7" ht="51" x14ac:dyDescent="0.25">
      <c r="A32" s="24" t="s">
        <v>36</v>
      </c>
      <c r="B32" s="25" t="s">
        <v>37</v>
      </c>
      <c r="C32" s="26"/>
      <c r="D32" s="27">
        <f>SUM(D33:D34)</f>
        <v>248.60000000000002</v>
      </c>
      <c r="E32" s="27">
        <f>SUM(E33:E34)</f>
        <v>0</v>
      </c>
      <c r="F32" s="27">
        <f>SUM(F33:F34)</f>
        <v>0</v>
      </c>
      <c r="G32" s="28"/>
    </row>
    <row r="33" spans="1:7" x14ac:dyDescent="0.25">
      <c r="A33" s="11"/>
      <c r="B33" s="12"/>
      <c r="C33" s="13" t="s">
        <v>24</v>
      </c>
      <c r="D33" s="14">
        <v>211.3</v>
      </c>
      <c r="E33" s="14">
        <v>0</v>
      </c>
      <c r="F33" s="14">
        <v>0</v>
      </c>
      <c r="G33" s="15"/>
    </row>
    <row r="34" spans="1:7" x14ac:dyDescent="0.25">
      <c r="A34" s="11"/>
      <c r="B34" s="12"/>
      <c r="C34" s="13" t="s">
        <v>25</v>
      </c>
      <c r="D34" s="14">
        <v>37.299999999999997</v>
      </c>
      <c r="E34" s="14">
        <v>0</v>
      </c>
      <c r="F34" s="14">
        <v>0</v>
      </c>
      <c r="G34" s="15"/>
    </row>
    <row r="35" spans="1:7" ht="38.25" x14ac:dyDescent="0.25">
      <c r="A35" s="24" t="s">
        <v>38</v>
      </c>
      <c r="B35" s="25" t="s">
        <v>39</v>
      </c>
      <c r="C35" s="26"/>
      <c r="D35" s="27">
        <f>SUM(D36:D37)</f>
        <v>182.6</v>
      </c>
      <c r="E35" s="27">
        <f>SUM(E36:E37)</f>
        <v>136.9</v>
      </c>
      <c r="F35" s="27">
        <f>SUM(F36:F37)</f>
        <v>0</v>
      </c>
      <c r="G35" s="28"/>
    </row>
    <row r="36" spans="1:7" x14ac:dyDescent="0.25">
      <c r="A36" s="11"/>
      <c r="B36" s="12"/>
      <c r="C36" s="13" t="s">
        <v>25</v>
      </c>
      <c r="D36" s="14">
        <v>27.4</v>
      </c>
      <c r="E36" s="14">
        <v>20.5</v>
      </c>
      <c r="F36" s="14">
        <v>0</v>
      </c>
      <c r="G36" s="15"/>
    </row>
    <row r="37" spans="1:7" x14ac:dyDescent="0.25">
      <c r="A37" s="11"/>
      <c r="B37" s="12"/>
      <c r="C37" s="13" t="s">
        <v>24</v>
      </c>
      <c r="D37" s="14">
        <v>155.19999999999999</v>
      </c>
      <c r="E37" s="14">
        <v>116.4</v>
      </c>
      <c r="F37" s="14">
        <v>0</v>
      </c>
      <c r="G37" s="15"/>
    </row>
    <row r="38" spans="1:7" ht="38.25" x14ac:dyDescent="0.25">
      <c r="A38" s="24" t="s">
        <v>40</v>
      </c>
      <c r="B38" s="25" t="s">
        <v>41</v>
      </c>
      <c r="C38" s="26"/>
      <c r="D38" s="27">
        <f>SUM(D39:D40)</f>
        <v>494.7</v>
      </c>
      <c r="E38" s="27">
        <f>SUM(E39:E40)-0.1</f>
        <v>539.69999999999993</v>
      </c>
      <c r="F38" s="27">
        <f>SUM(F39:F40)</f>
        <v>90</v>
      </c>
      <c r="G38" s="28"/>
    </row>
    <row r="39" spans="1:7" x14ac:dyDescent="0.25">
      <c r="A39" s="11"/>
      <c r="B39" s="12"/>
      <c r="C39" s="13" t="s">
        <v>24</v>
      </c>
      <c r="D39" s="14">
        <v>420.5</v>
      </c>
      <c r="E39" s="14">
        <v>458.8</v>
      </c>
      <c r="F39" s="14">
        <v>76.5</v>
      </c>
      <c r="G39" s="15"/>
    </row>
    <row r="40" spans="1:7" x14ac:dyDescent="0.25">
      <c r="A40" s="11"/>
      <c r="B40" s="12"/>
      <c r="C40" s="13" t="s">
        <v>25</v>
      </c>
      <c r="D40" s="14">
        <v>74.2</v>
      </c>
      <c r="E40" s="14">
        <v>81</v>
      </c>
      <c r="F40" s="14">
        <v>13.5</v>
      </c>
      <c r="G40" s="15"/>
    </row>
    <row r="41" spans="1:7" ht="51" x14ac:dyDescent="0.25">
      <c r="A41" s="24" t="s">
        <v>42</v>
      </c>
      <c r="B41" s="25" t="s">
        <v>43</v>
      </c>
      <c r="C41" s="26"/>
      <c r="D41" s="27">
        <f>SUM(D42:D43)+0.1</f>
        <v>24.200000000000003</v>
      </c>
      <c r="E41" s="27">
        <f>SUM(E42:E43)</f>
        <v>0</v>
      </c>
      <c r="F41" s="27">
        <f>SUM(F42:F43)</f>
        <v>0</v>
      </c>
      <c r="G41" s="28"/>
    </row>
    <row r="42" spans="1:7" x14ac:dyDescent="0.25">
      <c r="A42" s="11"/>
      <c r="B42" s="12"/>
      <c r="C42" s="13" t="s">
        <v>24</v>
      </c>
      <c r="D42" s="14">
        <v>20.5</v>
      </c>
      <c r="E42" s="14">
        <v>0</v>
      </c>
      <c r="F42" s="14">
        <v>0</v>
      </c>
      <c r="G42" s="15"/>
    </row>
    <row r="43" spans="1:7" x14ac:dyDescent="0.25">
      <c r="A43" s="11"/>
      <c r="B43" s="12"/>
      <c r="C43" s="13" t="s">
        <v>25</v>
      </c>
      <c r="D43" s="14">
        <v>3.6</v>
      </c>
      <c r="E43" s="14">
        <v>0</v>
      </c>
      <c r="F43" s="14">
        <v>0</v>
      </c>
      <c r="G43" s="15"/>
    </row>
    <row r="44" spans="1:7" ht="51" x14ac:dyDescent="0.25">
      <c r="A44" s="24" t="s">
        <v>44</v>
      </c>
      <c r="B44" s="25" t="s">
        <v>45</v>
      </c>
      <c r="C44" s="26"/>
      <c r="D44" s="27">
        <f>SUM(D45:D45)</f>
        <v>32.6</v>
      </c>
      <c r="E44" s="27">
        <f>SUM(E45:E45)</f>
        <v>0</v>
      </c>
      <c r="F44" s="27">
        <f>SUM(F45:F45)</f>
        <v>0</v>
      </c>
      <c r="G44" s="28"/>
    </row>
    <row r="45" spans="1:7" x14ac:dyDescent="0.25">
      <c r="A45" s="11"/>
      <c r="B45" s="12"/>
      <c r="C45" s="13" t="s">
        <v>46</v>
      </c>
      <c r="D45" s="14">
        <v>32.6</v>
      </c>
      <c r="E45" s="14">
        <v>0</v>
      </c>
      <c r="F45" s="14">
        <v>0</v>
      </c>
      <c r="G45" s="15"/>
    </row>
    <row r="46" spans="1:7" ht="25.5" x14ac:dyDescent="0.25">
      <c r="A46" s="19" t="s">
        <v>47</v>
      </c>
      <c r="B46" s="20" t="s">
        <v>48</v>
      </c>
      <c r="C46" s="21"/>
      <c r="D46" s="22">
        <f>SUM(D47:D48)</f>
        <v>560</v>
      </c>
      <c r="E46" s="22">
        <f>SUM(E47:E48)</f>
        <v>430</v>
      </c>
      <c r="F46" s="22">
        <f>SUM(F47:F48)</f>
        <v>430</v>
      </c>
      <c r="G46" s="23"/>
    </row>
    <row r="47" spans="1:7" ht="38.25" x14ac:dyDescent="0.25">
      <c r="A47" s="24" t="s">
        <v>49</v>
      </c>
      <c r="B47" s="25" t="s">
        <v>50</v>
      </c>
      <c r="C47" s="26" t="s">
        <v>14</v>
      </c>
      <c r="D47" s="29">
        <v>430</v>
      </c>
      <c r="E47" s="29">
        <v>300</v>
      </c>
      <c r="F47" s="29">
        <v>300</v>
      </c>
      <c r="G47" s="28"/>
    </row>
    <row r="48" spans="1:7" ht="25.5" x14ac:dyDescent="0.25">
      <c r="A48" s="24" t="s">
        <v>51</v>
      </c>
      <c r="B48" s="25" t="s">
        <v>52</v>
      </c>
      <c r="C48" s="26" t="s">
        <v>14</v>
      </c>
      <c r="D48" s="29">
        <v>130</v>
      </c>
      <c r="E48" s="29">
        <v>130</v>
      </c>
      <c r="F48" s="29">
        <v>130</v>
      </c>
      <c r="G48" s="28"/>
    </row>
    <row r="49" spans="1:7" ht="25.5" x14ac:dyDescent="0.25">
      <c r="A49" s="19" t="s">
        <v>53</v>
      </c>
      <c r="B49" s="20" t="s">
        <v>54</v>
      </c>
      <c r="C49" s="21"/>
      <c r="D49" s="22">
        <f>D50+D54+D61+D62+D65+D66+D69+D73</f>
        <v>3249.7</v>
      </c>
      <c r="E49" s="22">
        <f>E50+E54+E61+E62+E65+E66+E69+E73</f>
        <v>3521.8</v>
      </c>
      <c r="F49" s="22">
        <f>F50+F54+F61+F62+F65+F66+F69+F73</f>
        <v>3276.3</v>
      </c>
      <c r="G49" s="23"/>
    </row>
    <row r="50" spans="1:7" ht="25.5" x14ac:dyDescent="0.25">
      <c r="A50" s="24" t="s">
        <v>55</v>
      </c>
      <c r="B50" s="25" t="s">
        <v>56</v>
      </c>
      <c r="C50" s="26"/>
      <c r="D50" s="27">
        <f>SUM(D51:D53)</f>
        <v>340</v>
      </c>
      <c r="E50" s="27">
        <f>SUM(E51:E53)</f>
        <v>340</v>
      </c>
      <c r="F50" s="27">
        <f>SUM(F51:F53)</f>
        <v>340</v>
      </c>
      <c r="G50" s="28"/>
    </row>
    <row r="51" spans="1:7" ht="76.5" x14ac:dyDescent="0.25">
      <c r="A51" s="24" t="s">
        <v>57</v>
      </c>
      <c r="B51" s="25" t="s">
        <v>58</v>
      </c>
      <c r="C51" s="26" t="s">
        <v>14</v>
      </c>
      <c r="D51" s="29">
        <v>10</v>
      </c>
      <c r="E51" s="29">
        <v>10</v>
      </c>
      <c r="F51" s="29">
        <v>10</v>
      </c>
      <c r="G51" s="28"/>
    </row>
    <row r="52" spans="1:7" x14ac:dyDescent="0.25">
      <c r="A52" s="24" t="s">
        <v>59</v>
      </c>
      <c r="B52" s="25" t="s">
        <v>60</v>
      </c>
      <c r="C52" s="26" t="s">
        <v>14</v>
      </c>
      <c r="D52" s="29">
        <v>300</v>
      </c>
      <c r="E52" s="29">
        <v>300</v>
      </c>
      <c r="F52" s="29">
        <v>300</v>
      </c>
      <c r="G52" s="28"/>
    </row>
    <row r="53" spans="1:7" ht="25.5" x14ac:dyDescent="0.25">
      <c r="A53" s="24" t="s">
        <v>61</v>
      </c>
      <c r="B53" s="25" t="s">
        <v>62</v>
      </c>
      <c r="C53" s="26" t="s">
        <v>14</v>
      </c>
      <c r="D53" s="29">
        <v>30</v>
      </c>
      <c r="E53" s="29">
        <v>30</v>
      </c>
      <c r="F53" s="29">
        <v>30</v>
      </c>
      <c r="G53" s="28"/>
    </row>
    <row r="54" spans="1:7" ht="25.5" x14ac:dyDescent="0.25">
      <c r="A54" s="24" t="s">
        <v>63</v>
      </c>
      <c r="B54" s="25" t="s">
        <v>64</v>
      </c>
      <c r="C54" s="26"/>
      <c r="D54" s="27">
        <f>SUM(D55:D60)</f>
        <v>1991</v>
      </c>
      <c r="E54" s="27">
        <f>SUM(E55:E60)</f>
        <v>2017</v>
      </c>
      <c r="F54" s="27">
        <f>SUM(F55:F60)</f>
        <v>2027</v>
      </c>
      <c r="G54" s="28" t="s">
        <v>65</v>
      </c>
    </row>
    <row r="55" spans="1:7" ht="63.75" x14ac:dyDescent="0.25">
      <c r="A55" s="24" t="s">
        <v>66</v>
      </c>
      <c r="B55" s="25" t="s">
        <v>67</v>
      </c>
      <c r="C55" s="26" t="s">
        <v>14</v>
      </c>
      <c r="D55" s="29">
        <v>1000</v>
      </c>
      <c r="E55" s="29">
        <v>1000</v>
      </c>
      <c r="F55" s="29">
        <v>1000</v>
      </c>
      <c r="G55" s="28"/>
    </row>
    <row r="56" spans="1:7" x14ac:dyDescent="0.25">
      <c r="A56" s="24" t="s">
        <v>68</v>
      </c>
      <c r="B56" s="25" t="s">
        <v>69</v>
      </c>
      <c r="C56" s="26" t="s">
        <v>14</v>
      </c>
      <c r="D56" s="29">
        <v>600</v>
      </c>
      <c r="E56" s="29">
        <v>620</v>
      </c>
      <c r="F56" s="29">
        <v>630</v>
      </c>
      <c r="G56" s="28"/>
    </row>
    <row r="57" spans="1:7" x14ac:dyDescent="0.25">
      <c r="A57" s="24" t="s">
        <v>70</v>
      </c>
      <c r="B57" s="25" t="s">
        <v>71</v>
      </c>
      <c r="C57" s="26" t="s">
        <v>14</v>
      </c>
      <c r="D57" s="29">
        <v>200</v>
      </c>
      <c r="E57" s="29">
        <v>200</v>
      </c>
      <c r="F57" s="29">
        <v>200</v>
      </c>
      <c r="G57" s="28"/>
    </row>
    <row r="58" spans="1:7" x14ac:dyDescent="0.25">
      <c r="A58" s="24" t="s">
        <v>72</v>
      </c>
      <c r="B58" s="25" t="s">
        <v>73</v>
      </c>
      <c r="C58" s="26" t="s">
        <v>14</v>
      </c>
      <c r="D58" s="29">
        <v>70</v>
      </c>
      <c r="E58" s="29">
        <v>70</v>
      </c>
      <c r="F58" s="29">
        <v>70</v>
      </c>
      <c r="G58" s="28"/>
    </row>
    <row r="59" spans="1:7" ht="25.5" x14ac:dyDescent="0.25">
      <c r="A59" s="24" t="s">
        <v>74</v>
      </c>
      <c r="B59" s="25" t="s">
        <v>75</v>
      </c>
      <c r="C59" s="26" t="s">
        <v>14</v>
      </c>
      <c r="D59" s="29">
        <v>10</v>
      </c>
      <c r="E59" s="29">
        <v>10</v>
      </c>
      <c r="F59" s="29">
        <v>10</v>
      </c>
      <c r="G59" s="28"/>
    </row>
    <row r="60" spans="1:7" ht="25.5" x14ac:dyDescent="0.25">
      <c r="A60" s="24" t="s">
        <v>76</v>
      </c>
      <c r="B60" s="25" t="s">
        <v>77</v>
      </c>
      <c r="C60" s="26" t="s">
        <v>14</v>
      </c>
      <c r="D60" s="29">
        <v>111</v>
      </c>
      <c r="E60" s="29">
        <v>117</v>
      </c>
      <c r="F60" s="29">
        <v>117</v>
      </c>
      <c r="G60" s="28"/>
    </row>
    <row r="61" spans="1:7" ht="38.25" x14ac:dyDescent="0.25">
      <c r="A61" s="24" t="s">
        <v>78</v>
      </c>
      <c r="B61" s="25" t="s">
        <v>79</v>
      </c>
      <c r="C61" s="26" t="s">
        <v>14</v>
      </c>
      <c r="D61" s="29">
        <v>40</v>
      </c>
      <c r="E61" s="29">
        <v>30</v>
      </c>
      <c r="F61" s="29">
        <v>30</v>
      </c>
      <c r="G61" s="28"/>
    </row>
    <row r="62" spans="1:7" ht="25.5" x14ac:dyDescent="0.25">
      <c r="A62" s="24" t="s">
        <v>80</v>
      </c>
      <c r="B62" s="25" t="s">
        <v>81</v>
      </c>
      <c r="C62" s="26"/>
      <c r="D62" s="27">
        <f>SUM(D63:D64)</f>
        <v>100</v>
      </c>
      <c r="E62" s="27">
        <f>SUM(E63:E64)</f>
        <v>102</v>
      </c>
      <c r="F62" s="27">
        <f>SUM(F63:F64)</f>
        <v>104</v>
      </c>
      <c r="G62" s="28"/>
    </row>
    <row r="63" spans="1:7" x14ac:dyDescent="0.25">
      <c r="A63" s="11"/>
      <c r="B63" s="12"/>
      <c r="C63" s="13" t="s">
        <v>14</v>
      </c>
      <c r="D63" s="14">
        <v>60</v>
      </c>
      <c r="E63" s="14">
        <v>62</v>
      </c>
      <c r="F63" s="14">
        <v>64</v>
      </c>
      <c r="G63" s="15"/>
    </row>
    <row r="64" spans="1:7" x14ac:dyDescent="0.25">
      <c r="A64" s="11"/>
      <c r="B64" s="12"/>
      <c r="C64" s="13" t="s">
        <v>11</v>
      </c>
      <c r="D64" s="14">
        <v>40</v>
      </c>
      <c r="E64" s="14">
        <v>40</v>
      </c>
      <c r="F64" s="14">
        <v>40</v>
      </c>
      <c r="G64" s="15"/>
    </row>
    <row r="65" spans="1:7" ht="25.5" x14ac:dyDescent="0.25">
      <c r="A65" s="24" t="s">
        <v>82</v>
      </c>
      <c r="B65" s="25" t="s">
        <v>83</v>
      </c>
      <c r="C65" s="26" t="s">
        <v>14</v>
      </c>
      <c r="D65" s="29">
        <v>150</v>
      </c>
      <c r="E65" s="29">
        <v>150</v>
      </c>
      <c r="F65" s="29">
        <v>150</v>
      </c>
      <c r="G65" s="28"/>
    </row>
    <row r="66" spans="1:7" ht="38.25" x14ac:dyDescent="0.25">
      <c r="A66" s="24" t="s">
        <v>84</v>
      </c>
      <c r="B66" s="25" t="s">
        <v>85</v>
      </c>
      <c r="C66" s="26"/>
      <c r="D66" s="27">
        <f>SUM(D67:D68)</f>
        <v>84.7</v>
      </c>
      <c r="E66" s="27">
        <f>SUM(E67:E68)</f>
        <v>338.8</v>
      </c>
      <c r="F66" s="27">
        <f>SUM(F67:F68)</f>
        <v>338.8</v>
      </c>
      <c r="G66" s="28"/>
    </row>
    <row r="67" spans="1:7" x14ac:dyDescent="0.25">
      <c r="A67" s="11"/>
      <c r="B67" s="12"/>
      <c r="C67" s="13" t="s">
        <v>25</v>
      </c>
      <c r="D67" s="14">
        <v>12.7</v>
      </c>
      <c r="E67" s="14">
        <v>50.8</v>
      </c>
      <c r="F67" s="14">
        <v>50.8</v>
      </c>
      <c r="G67" s="15"/>
    </row>
    <row r="68" spans="1:7" x14ac:dyDescent="0.25">
      <c r="A68" s="11"/>
      <c r="B68" s="12"/>
      <c r="C68" s="13" t="s">
        <v>24</v>
      </c>
      <c r="D68" s="14">
        <v>72</v>
      </c>
      <c r="E68" s="14">
        <v>288</v>
      </c>
      <c r="F68" s="14">
        <v>288</v>
      </c>
      <c r="G68" s="15"/>
    </row>
    <row r="69" spans="1:7" ht="25.5" x14ac:dyDescent="0.25">
      <c r="A69" s="24" t="s">
        <v>86</v>
      </c>
      <c r="B69" s="25" t="s">
        <v>87</v>
      </c>
      <c r="C69" s="26"/>
      <c r="D69" s="27">
        <f>SUM(D70:D72)</f>
        <v>444</v>
      </c>
      <c r="E69" s="27">
        <f>SUM(E70:E72)+0.1</f>
        <v>444.00000000000006</v>
      </c>
      <c r="F69" s="27">
        <f>SUM(F70:F72)</f>
        <v>186.5</v>
      </c>
      <c r="G69" s="28"/>
    </row>
    <row r="70" spans="1:7" x14ac:dyDescent="0.25">
      <c r="A70" s="11"/>
      <c r="B70" s="12"/>
      <c r="C70" s="13" t="s">
        <v>46</v>
      </c>
      <c r="D70" s="14">
        <v>61.6</v>
      </c>
      <c r="E70" s="14">
        <v>61.6</v>
      </c>
      <c r="F70" s="14">
        <v>25.9</v>
      </c>
      <c r="G70" s="15"/>
    </row>
    <row r="71" spans="1:7" x14ac:dyDescent="0.25">
      <c r="A71" s="11"/>
      <c r="B71" s="12"/>
      <c r="C71" s="13" t="s">
        <v>24</v>
      </c>
      <c r="D71" s="14">
        <v>349.4</v>
      </c>
      <c r="E71" s="14">
        <v>349.3</v>
      </c>
      <c r="F71" s="14">
        <v>146.6</v>
      </c>
      <c r="G71" s="15"/>
    </row>
    <row r="72" spans="1:7" x14ac:dyDescent="0.25">
      <c r="A72" s="11"/>
      <c r="B72" s="12"/>
      <c r="C72" s="13" t="s">
        <v>25</v>
      </c>
      <c r="D72" s="14">
        <v>33</v>
      </c>
      <c r="E72" s="14">
        <v>33</v>
      </c>
      <c r="F72" s="14">
        <v>14</v>
      </c>
      <c r="G72" s="15"/>
    </row>
    <row r="73" spans="1:7" ht="51" x14ac:dyDescent="0.25">
      <c r="A73" s="24" t="s">
        <v>88</v>
      </c>
      <c r="B73" s="25" t="s">
        <v>89</v>
      </c>
      <c r="C73" s="26" t="s">
        <v>14</v>
      </c>
      <c r="D73" s="29">
        <v>100</v>
      </c>
      <c r="E73" s="29">
        <v>100</v>
      </c>
      <c r="F73" s="29">
        <v>100</v>
      </c>
      <c r="G73" s="28"/>
    </row>
    <row r="74" spans="1:7" ht="38.25" x14ac:dyDescent="0.25">
      <c r="A74" s="19" t="s">
        <v>90</v>
      </c>
      <c r="B74" s="20" t="s">
        <v>91</v>
      </c>
      <c r="C74" s="21"/>
      <c r="D74" s="22">
        <f>D75+D84+D88+D90+D95+D98+D106</f>
        <v>1076.4000000000001</v>
      </c>
      <c r="E74" s="22">
        <f>E75+E84+E88+E90+E95+E98+E106</f>
        <v>1076.4000000000001</v>
      </c>
      <c r="F74" s="22">
        <f>F75+F84+F88+F90+F95+F98+F106</f>
        <v>1076.4000000000001</v>
      </c>
      <c r="G74" s="23"/>
    </row>
    <row r="75" spans="1:7" ht="25.5" x14ac:dyDescent="0.25">
      <c r="A75" s="24" t="s">
        <v>92</v>
      </c>
      <c r="B75" s="25" t="s">
        <v>93</v>
      </c>
      <c r="C75" s="26"/>
      <c r="D75" s="27">
        <f>D76+D77+D80+D81</f>
        <v>250</v>
      </c>
      <c r="E75" s="27">
        <f>E76+E77+E80+E81</f>
        <v>250</v>
      </c>
      <c r="F75" s="27">
        <f>F76+F77+F80+F81</f>
        <v>250</v>
      </c>
      <c r="G75" s="28"/>
    </row>
    <row r="76" spans="1:7" ht="38.25" x14ac:dyDescent="0.25">
      <c r="A76" s="24" t="s">
        <v>94</v>
      </c>
      <c r="B76" s="25" t="s">
        <v>95</v>
      </c>
      <c r="C76" s="26" t="s">
        <v>11</v>
      </c>
      <c r="D76" s="29">
        <v>10</v>
      </c>
      <c r="E76" s="29">
        <v>10</v>
      </c>
      <c r="F76" s="29">
        <v>10</v>
      </c>
      <c r="G76" s="28"/>
    </row>
    <row r="77" spans="1:7" ht="51" x14ac:dyDescent="0.25">
      <c r="A77" s="24" t="s">
        <v>96</v>
      </c>
      <c r="B77" s="25" t="s">
        <v>97</v>
      </c>
      <c r="C77" s="26"/>
      <c r="D77" s="27">
        <f>SUM(D78:D79)</f>
        <v>150</v>
      </c>
      <c r="E77" s="27">
        <f>SUM(E78:E79)</f>
        <v>150</v>
      </c>
      <c r="F77" s="27">
        <f>SUM(F78:F79)</f>
        <v>150</v>
      </c>
      <c r="G77" s="28"/>
    </row>
    <row r="78" spans="1:7" x14ac:dyDescent="0.25">
      <c r="A78" s="11"/>
      <c r="B78" s="12"/>
      <c r="C78" s="13" t="s">
        <v>14</v>
      </c>
      <c r="D78" s="14">
        <v>100</v>
      </c>
      <c r="E78" s="14">
        <v>100</v>
      </c>
      <c r="F78" s="14">
        <v>100</v>
      </c>
      <c r="G78" s="15"/>
    </row>
    <row r="79" spans="1:7" x14ac:dyDescent="0.25">
      <c r="A79" s="11"/>
      <c r="B79" s="12"/>
      <c r="C79" s="13" t="s">
        <v>11</v>
      </c>
      <c r="D79" s="14">
        <v>50</v>
      </c>
      <c r="E79" s="14">
        <v>50</v>
      </c>
      <c r="F79" s="14">
        <v>50</v>
      </c>
      <c r="G79" s="15"/>
    </row>
    <row r="80" spans="1:7" ht="25.5" x14ac:dyDescent="0.25">
      <c r="A80" s="24" t="s">
        <v>98</v>
      </c>
      <c r="B80" s="25" t="s">
        <v>99</v>
      </c>
      <c r="C80" s="26" t="s">
        <v>11</v>
      </c>
      <c r="D80" s="29">
        <v>30</v>
      </c>
      <c r="E80" s="29">
        <v>30</v>
      </c>
      <c r="F80" s="29">
        <v>30</v>
      </c>
      <c r="G80" s="28"/>
    </row>
    <row r="81" spans="1:7" ht="63.75" x14ac:dyDescent="0.25">
      <c r="A81" s="24" t="s">
        <v>100</v>
      </c>
      <c r="B81" s="25" t="s">
        <v>101</v>
      </c>
      <c r="C81" s="26"/>
      <c r="D81" s="27">
        <f>SUM(D82:D83)</f>
        <v>60</v>
      </c>
      <c r="E81" s="27">
        <f>SUM(E82:E83)</f>
        <v>60</v>
      </c>
      <c r="F81" s="27">
        <f>SUM(F82:F83)</f>
        <v>60</v>
      </c>
      <c r="G81" s="28"/>
    </row>
    <row r="82" spans="1:7" x14ac:dyDescent="0.25">
      <c r="A82" s="11"/>
      <c r="B82" s="12"/>
      <c r="C82" s="13" t="s">
        <v>14</v>
      </c>
      <c r="D82" s="14">
        <v>30</v>
      </c>
      <c r="E82" s="14">
        <v>30</v>
      </c>
      <c r="F82" s="14">
        <v>30</v>
      </c>
      <c r="G82" s="15"/>
    </row>
    <row r="83" spans="1:7" x14ac:dyDescent="0.25">
      <c r="A83" s="11"/>
      <c r="B83" s="12"/>
      <c r="C83" s="13" t="s">
        <v>11</v>
      </c>
      <c r="D83" s="14">
        <v>30</v>
      </c>
      <c r="E83" s="14">
        <v>30</v>
      </c>
      <c r="F83" s="14">
        <v>30</v>
      </c>
      <c r="G83" s="15"/>
    </row>
    <row r="84" spans="1:7" ht="38.25" x14ac:dyDescent="0.25">
      <c r="A84" s="24" t="s">
        <v>102</v>
      </c>
      <c r="B84" s="25" t="s">
        <v>103</v>
      </c>
      <c r="C84" s="26"/>
      <c r="D84" s="27">
        <f>SUM(D85:D87)</f>
        <v>515</v>
      </c>
      <c r="E84" s="27">
        <f>SUM(E85:E87)</f>
        <v>515</v>
      </c>
      <c r="F84" s="27">
        <f>SUM(F85:F87)</f>
        <v>515</v>
      </c>
      <c r="G84" s="28"/>
    </row>
    <row r="85" spans="1:7" ht="38.25" x14ac:dyDescent="0.25">
      <c r="A85" s="24" t="s">
        <v>104</v>
      </c>
      <c r="B85" s="25" t="s">
        <v>105</v>
      </c>
      <c r="C85" s="26" t="s">
        <v>11</v>
      </c>
      <c r="D85" s="29">
        <v>10</v>
      </c>
      <c r="E85" s="29">
        <v>10</v>
      </c>
      <c r="F85" s="29">
        <v>10</v>
      </c>
      <c r="G85" s="28"/>
    </row>
    <row r="86" spans="1:7" ht="38.25" x14ac:dyDescent="0.25">
      <c r="A86" s="24" t="s">
        <v>106</v>
      </c>
      <c r="B86" s="25" t="s">
        <v>107</v>
      </c>
      <c r="C86" s="26" t="s">
        <v>14</v>
      </c>
      <c r="D86" s="29">
        <v>500</v>
      </c>
      <c r="E86" s="29">
        <v>500</v>
      </c>
      <c r="F86" s="29">
        <v>500</v>
      </c>
      <c r="G86" s="28"/>
    </row>
    <row r="87" spans="1:7" x14ac:dyDescent="0.25">
      <c r="A87" s="24" t="s">
        <v>108</v>
      </c>
      <c r="B87" s="25" t="s">
        <v>109</v>
      </c>
      <c r="C87" s="26" t="s">
        <v>11</v>
      </c>
      <c r="D87" s="29">
        <v>5</v>
      </c>
      <c r="E87" s="29">
        <v>5</v>
      </c>
      <c r="F87" s="29">
        <v>5</v>
      </c>
      <c r="G87" s="28"/>
    </row>
    <row r="88" spans="1:7" ht="25.5" x14ac:dyDescent="0.25">
      <c r="A88" s="24" t="s">
        <v>110</v>
      </c>
      <c r="B88" s="25" t="s">
        <v>111</v>
      </c>
      <c r="C88" s="26"/>
      <c r="D88" s="27">
        <f>SUM(D89:D89)</f>
        <v>20</v>
      </c>
      <c r="E88" s="27">
        <f>SUM(E89:E89)</f>
        <v>13</v>
      </c>
      <c r="F88" s="27">
        <f>SUM(F89:F89)</f>
        <v>13</v>
      </c>
      <c r="G88" s="28"/>
    </row>
    <row r="89" spans="1:7" ht="51" x14ac:dyDescent="0.25">
      <c r="A89" s="24" t="s">
        <v>112</v>
      </c>
      <c r="B89" s="25" t="s">
        <v>113</v>
      </c>
      <c r="C89" s="26" t="s">
        <v>11</v>
      </c>
      <c r="D89" s="29">
        <v>20</v>
      </c>
      <c r="E89" s="29">
        <v>13</v>
      </c>
      <c r="F89" s="29">
        <v>13</v>
      </c>
      <c r="G89" s="28"/>
    </row>
    <row r="90" spans="1:7" ht="25.5" x14ac:dyDescent="0.25">
      <c r="A90" s="24" t="s">
        <v>114</v>
      </c>
      <c r="B90" s="25" t="s">
        <v>115</v>
      </c>
      <c r="C90" s="26"/>
      <c r="D90" s="27">
        <f>SUM(D91:D94)</f>
        <v>32</v>
      </c>
      <c r="E90" s="27">
        <f>SUM(E91:E94)</f>
        <v>32</v>
      </c>
      <c r="F90" s="27">
        <f>SUM(F91:F94)</f>
        <v>32</v>
      </c>
      <c r="G90" s="28" t="s">
        <v>116</v>
      </c>
    </row>
    <row r="91" spans="1:7" ht="25.5" x14ac:dyDescent="0.25">
      <c r="A91" s="24" t="s">
        <v>117</v>
      </c>
      <c r="B91" s="25" t="s">
        <v>118</v>
      </c>
      <c r="C91" s="26"/>
      <c r="D91" s="29">
        <v>0</v>
      </c>
      <c r="E91" s="29">
        <v>0</v>
      </c>
      <c r="F91" s="29">
        <v>0</v>
      </c>
      <c r="G91" s="28"/>
    </row>
    <row r="92" spans="1:7" ht="25.5" x14ac:dyDescent="0.25">
      <c r="A92" s="24" t="s">
        <v>119</v>
      </c>
      <c r="B92" s="25" t="s">
        <v>120</v>
      </c>
      <c r="C92" s="26" t="s">
        <v>11</v>
      </c>
      <c r="D92" s="29">
        <v>1</v>
      </c>
      <c r="E92" s="29">
        <v>1</v>
      </c>
      <c r="F92" s="29">
        <v>1</v>
      </c>
      <c r="G92" s="28"/>
    </row>
    <row r="93" spans="1:7" ht="51" x14ac:dyDescent="0.25">
      <c r="A93" s="24" t="s">
        <v>121</v>
      </c>
      <c r="B93" s="25" t="s">
        <v>122</v>
      </c>
      <c r="C93" s="26" t="s">
        <v>11</v>
      </c>
      <c r="D93" s="29">
        <v>1</v>
      </c>
      <c r="E93" s="29">
        <v>1</v>
      </c>
      <c r="F93" s="29">
        <v>1</v>
      </c>
      <c r="G93" s="28"/>
    </row>
    <row r="94" spans="1:7" ht="25.5" x14ac:dyDescent="0.25">
      <c r="A94" s="24" t="s">
        <v>123</v>
      </c>
      <c r="B94" s="25" t="s">
        <v>124</v>
      </c>
      <c r="C94" s="26" t="s">
        <v>11</v>
      </c>
      <c r="D94" s="29">
        <v>30</v>
      </c>
      <c r="E94" s="29">
        <v>30</v>
      </c>
      <c r="F94" s="29">
        <v>30</v>
      </c>
      <c r="G94" s="28"/>
    </row>
    <row r="95" spans="1:7" ht="63.75" x14ac:dyDescent="0.25">
      <c r="A95" s="24" t="s">
        <v>125</v>
      </c>
      <c r="B95" s="25" t="s">
        <v>126</v>
      </c>
      <c r="C95" s="26"/>
      <c r="D95" s="27">
        <f>SUM(D96:D97)</f>
        <v>22</v>
      </c>
      <c r="E95" s="27">
        <f>SUM(E96:E97)</f>
        <v>22</v>
      </c>
      <c r="F95" s="27">
        <f>SUM(F96:F97)</f>
        <v>22</v>
      </c>
      <c r="G95" s="28"/>
    </row>
    <row r="96" spans="1:7" ht="25.5" x14ac:dyDescent="0.25">
      <c r="A96" s="24" t="s">
        <v>127</v>
      </c>
      <c r="B96" s="25" t="s">
        <v>128</v>
      </c>
      <c r="C96" s="26" t="s">
        <v>11</v>
      </c>
      <c r="D96" s="29">
        <v>17</v>
      </c>
      <c r="E96" s="29">
        <v>17</v>
      </c>
      <c r="F96" s="29">
        <v>17</v>
      </c>
      <c r="G96" s="28"/>
    </row>
    <row r="97" spans="1:7" ht="38.25" x14ac:dyDescent="0.25">
      <c r="A97" s="24" t="s">
        <v>129</v>
      </c>
      <c r="B97" s="25" t="s">
        <v>130</v>
      </c>
      <c r="C97" s="26" t="s">
        <v>11</v>
      </c>
      <c r="D97" s="29">
        <v>5</v>
      </c>
      <c r="E97" s="29">
        <v>5</v>
      </c>
      <c r="F97" s="29">
        <v>5</v>
      </c>
      <c r="G97" s="28"/>
    </row>
    <row r="98" spans="1:7" ht="38.25" x14ac:dyDescent="0.25">
      <c r="A98" s="24" t="s">
        <v>131</v>
      </c>
      <c r="B98" s="25" t="s">
        <v>132</v>
      </c>
      <c r="C98" s="26"/>
      <c r="D98" s="27">
        <f>D99+D100+D101+D104+D105</f>
        <v>237.4</v>
      </c>
      <c r="E98" s="27">
        <f>E99+E100+E101+E104+E105</f>
        <v>244.4</v>
      </c>
      <c r="F98" s="27">
        <f>F99+F100+F101+F104+F105</f>
        <v>244.4</v>
      </c>
      <c r="G98" s="28"/>
    </row>
    <row r="99" spans="1:7" x14ac:dyDescent="0.25">
      <c r="A99" s="24" t="s">
        <v>133</v>
      </c>
      <c r="B99" s="25" t="s">
        <v>134</v>
      </c>
      <c r="C99" s="26" t="s">
        <v>11</v>
      </c>
      <c r="D99" s="29">
        <v>60</v>
      </c>
      <c r="E99" s="29">
        <v>60</v>
      </c>
      <c r="F99" s="29">
        <v>60</v>
      </c>
      <c r="G99" s="28"/>
    </row>
    <row r="100" spans="1:7" ht="51" x14ac:dyDescent="0.25">
      <c r="A100" s="24" t="s">
        <v>135</v>
      </c>
      <c r="B100" s="25" t="s">
        <v>136</v>
      </c>
      <c r="C100" s="26" t="s">
        <v>11</v>
      </c>
      <c r="D100" s="29">
        <v>85.6</v>
      </c>
      <c r="E100" s="29">
        <v>92.6</v>
      </c>
      <c r="F100" s="29">
        <v>92.6</v>
      </c>
      <c r="G100" s="28"/>
    </row>
    <row r="101" spans="1:7" ht="25.5" x14ac:dyDescent="0.25">
      <c r="A101" s="24" t="s">
        <v>137</v>
      </c>
      <c r="B101" s="25" t="s">
        <v>138</v>
      </c>
      <c r="C101" s="26"/>
      <c r="D101" s="27">
        <f>SUM(D102:D103)</f>
        <v>80</v>
      </c>
      <c r="E101" s="27">
        <f>SUM(E102:E103)</f>
        <v>80</v>
      </c>
      <c r="F101" s="27">
        <f>SUM(F102:F103)</f>
        <v>80</v>
      </c>
      <c r="G101" s="28"/>
    </row>
    <row r="102" spans="1:7" x14ac:dyDescent="0.25">
      <c r="A102" s="11"/>
      <c r="B102" s="12"/>
      <c r="C102" s="13" t="s">
        <v>14</v>
      </c>
      <c r="D102" s="14">
        <v>50</v>
      </c>
      <c r="E102" s="14">
        <v>50</v>
      </c>
      <c r="F102" s="14">
        <v>50</v>
      </c>
      <c r="G102" s="15"/>
    </row>
    <row r="103" spans="1:7" x14ac:dyDescent="0.25">
      <c r="A103" s="11"/>
      <c r="B103" s="12"/>
      <c r="C103" s="13" t="s">
        <v>11</v>
      </c>
      <c r="D103" s="14">
        <v>30</v>
      </c>
      <c r="E103" s="14">
        <v>30</v>
      </c>
      <c r="F103" s="14">
        <v>30</v>
      </c>
      <c r="G103" s="15"/>
    </row>
    <row r="104" spans="1:7" x14ac:dyDescent="0.25">
      <c r="A104" s="24" t="s">
        <v>139</v>
      </c>
      <c r="B104" s="25" t="s">
        <v>140</v>
      </c>
      <c r="C104" s="26" t="s">
        <v>11</v>
      </c>
      <c r="D104" s="29">
        <v>4.8</v>
      </c>
      <c r="E104" s="29">
        <v>4.8</v>
      </c>
      <c r="F104" s="29">
        <v>4.8</v>
      </c>
      <c r="G104" s="28"/>
    </row>
    <row r="105" spans="1:7" ht="25.5" x14ac:dyDescent="0.25">
      <c r="A105" s="24" t="s">
        <v>141</v>
      </c>
      <c r="B105" s="25" t="s">
        <v>142</v>
      </c>
      <c r="C105" s="26" t="s">
        <v>11</v>
      </c>
      <c r="D105" s="29">
        <v>7</v>
      </c>
      <c r="E105" s="29">
        <v>7</v>
      </c>
      <c r="F105" s="29">
        <v>7</v>
      </c>
      <c r="G105" s="28"/>
    </row>
    <row r="106" spans="1:7" ht="25.5" x14ac:dyDescent="0.25">
      <c r="A106" s="24" t="s">
        <v>143</v>
      </c>
      <c r="B106" s="25" t="s">
        <v>144</v>
      </c>
      <c r="C106" s="26"/>
      <c r="D106" s="27">
        <f>SUM(D107:D107)</f>
        <v>0</v>
      </c>
      <c r="E106" s="27">
        <f>SUM(E107:E107)</f>
        <v>0</v>
      </c>
      <c r="F106" s="27">
        <f>SUM(F107:F107)</f>
        <v>0</v>
      </c>
      <c r="G106" s="28"/>
    </row>
    <row r="107" spans="1:7" ht="25.5" x14ac:dyDescent="0.25">
      <c r="A107" s="24" t="s">
        <v>145</v>
      </c>
      <c r="B107" s="25" t="s">
        <v>146</v>
      </c>
      <c r="C107" s="26"/>
      <c r="D107" s="29">
        <v>0</v>
      </c>
      <c r="E107" s="29">
        <v>0</v>
      </c>
      <c r="F107" s="29">
        <v>0</v>
      </c>
      <c r="G107" s="28"/>
    </row>
    <row r="108" spans="1:7" x14ac:dyDescent="0.25">
      <c r="A108" s="19" t="s">
        <v>147</v>
      </c>
      <c r="B108" s="20" t="s">
        <v>148</v>
      </c>
      <c r="C108" s="21"/>
      <c r="D108" s="22">
        <f>SUM(D109:D110)</f>
        <v>1393</v>
      </c>
      <c r="E108" s="22">
        <f>SUM(E109:E110)</f>
        <v>1442</v>
      </c>
      <c r="F108" s="22">
        <f>SUM(F109:F110)</f>
        <v>1492</v>
      </c>
      <c r="G108" s="23"/>
    </row>
    <row r="109" spans="1:7" ht="25.5" x14ac:dyDescent="0.25">
      <c r="A109" s="24" t="s">
        <v>149</v>
      </c>
      <c r="B109" s="25" t="s">
        <v>150</v>
      </c>
      <c r="C109" s="26" t="s">
        <v>14</v>
      </c>
      <c r="D109" s="29">
        <v>1300</v>
      </c>
      <c r="E109" s="29">
        <v>1350</v>
      </c>
      <c r="F109" s="29">
        <v>1400</v>
      </c>
      <c r="G109" s="28" t="s">
        <v>151</v>
      </c>
    </row>
    <row r="110" spans="1:7" ht="25.5" x14ac:dyDescent="0.25">
      <c r="A110" s="24" t="s">
        <v>152</v>
      </c>
      <c r="B110" s="25" t="s">
        <v>153</v>
      </c>
      <c r="C110" s="26" t="s">
        <v>14</v>
      </c>
      <c r="D110" s="29">
        <v>93</v>
      </c>
      <c r="E110" s="29">
        <v>92</v>
      </c>
      <c r="F110" s="29">
        <v>92</v>
      </c>
      <c r="G110" s="28"/>
    </row>
    <row r="111" spans="1:7" ht="38.25" x14ac:dyDescent="0.25">
      <c r="A111" s="19" t="s">
        <v>154</v>
      </c>
      <c r="B111" s="20" t="s">
        <v>155</v>
      </c>
      <c r="C111" s="21"/>
      <c r="D111" s="22">
        <f>D112+D113+D115+D125+D128</f>
        <v>5238.5</v>
      </c>
      <c r="E111" s="22">
        <f>E112+E113+E115+E125+E128</f>
        <v>4165.5</v>
      </c>
      <c r="F111" s="22">
        <f>F112+F113+F115+F125+F128</f>
        <v>4171.5</v>
      </c>
      <c r="G111" s="23"/>
    </row>
    <row r="112" spans="1:7" ht="38.25" x14ac:dyDescent="0.25">
      <c r="A112" s="24" t="s">
        <v>156</v>
      </c>
      <c r="B112" s="25" t="s">
        <v>157</v>
      </c>
      <c r="C112" s="26" t="s">
        <v>14</v>
      </c>
      <c r="D112" s="29">
        <v>1500</v>
      </c>
      <c r="E112" s="29">
        <v>1500</v>
      </c>
      <c r="F112" s="29">
        <v>1500</v>
      </c>
      <c r="G112" s="28"/>
    </row>
    <row r="113" spans="1:7" x14ac:dyDescent="0.25">
      <c r="A113" s="24" t="s">
        <v>158</v>
      </c>
      <c r="B113" s="25" t="s">
        <v>159</v>
      </c>
      <c r="C113" s="26"/>
      <c r="D113" s="27">
        <f>SUM(D114:D114)</f>
        <v>21</v>
      </c>
      <c r="E113" s="27">
        <f>SUM(E114:E114)</f>
        <v>21</v>
      </c>
      <c r="F113" s="27">
        <f>SUM(F114:F114)</f>
        <v>21</v>
      </c>
      <c r="G113" s="28"/>
    </row>
    <row r="114" spans="1:7" ht="25.5" x14ac:dyDescent="0.25">
      <c r="A114" s="24" t="s">
        <v>160</v>
      </c>
      <c r="B114" s="25" t="s">
        <v>161</v>
      </c>
      <c r="C114" s="26" t="s">
        <v>14</v>
      </c>
      <c r="D114" s="29">
        <v>21</v>
      </c>
      <c r="E114" s="29">
        <v>21</v>
      </c>
      <c r="F114" s="29">
        <v>21</v>
      </c>
      <c r="G114" s="28"/>
    </row>
    <row r="115" spans="1:7" ht="25.5" x14ac:dyDescent="0.25">
      <c r="A115" s="24" t="s">
        <v>162</v>
      </c>
      <c r="B115" s="25" t="s">
        <v>163</v>
      </c>
      <c r="C115" s="26"/>
      <c r="D115" s="27">
        <f>SUM(D116:D124)</f>
        <v>3197.5</v>
      </c>
      <c r="E115" s="27">
        <f>SUM(E116:E124)</f>
        <v>2318.5</v>
      </c>
      <c r="F115" s="27">
        <f>SUM(F116:F124)</f>
        <v>2319.5</v>
      </c>
      <c r="G115" s="28"/>
    </row>
    <row r="116" spans="1:7" x14ac:dyDescent="0.25">
      <c r="A116" s="24" t="s">
        <v>164</v>
      </c>
      <c r="B116" s="25" t="s">
        <v>165</v>
      </c>
      <c r="C116" s="26" t="s">
        <v>14</v>
      </c>
      <c r="D116" s="29">
        <v>70</v>
      </c>
      <c r="E116" s="29">
        <v>70</v>
      </c>
      <c r="F116" s="29">
        <v>70</v>
      </c>
      <c r="G116" s="28"/>
    </row>
    <row r="117" spans="1:7" ht="25.5" x14ac:dyDescent="0.25">
      <c r="A117" s="24" t="s">
        <v>166</v>
      </c>
      <c r="B117" s="25" t="s">
        <v>167</v>
      </c>
      <c r="C117" s="26" t="s">
        <v>14</v>
      </c>
      <c r="D117" s="29">
        <v>60</v>
      </c>
      <c r="E117" s="29">
        <v>60</v>
      </c>
      <c r="F117" s="29">
        <v>60</v>
      </c>
      <c r="G117" s="28"/>
    </row>
    <row r="118" spans="1:7" ht="25.5" x14ac:dyDescent="0.25">
      <c r="A118" s="24" t="s">
        <v>168</v>
      </c>
      <c r="B118" s="25" t="s">
        <v>169</v>
      </c>
      <c r="C118" s="26" t="s">
        <v>14</v>
      </c>
      <c r="D118" s="29">
        <v>10</v>
      </c>
      <c r="E118" s="29">
        <v>10</v>
      </c>
      <c r="F118" s="29">
        <v>10</v>
      </c>
      <c r="G118" s="28"/>
    </row>
    <row r="119" spans="1:7" ht="38.25" x14ac:dyDescent="0.25">
      <c r="A119" s="24" t="s">
        <v>170</v>
      </c>
      <c r="B119" s="25" t="s">
        <v>171</v>
      </c>
      <c r="C119" s="26" t="s">
        <v>14</v>
      </c>
      <c r="D119" s="29">
        <v>750</v>
      </c>
      <c r="E119" s="29">
        <v>750</v>
      </c>
      <c r="F119" s="29">
        <v>750</v>
      </c>
      <c r="G119" s="28"/>
    </row>
    <row r="120" spans="1:7" ht="25.5" x14ac:dyDescent="0.25">
      <c r="A120" s="24" t="s">
        <v>172</v>
      </c>
      <c r="B120" s="25" t="s">
        <v>173</v>
      </c>
      <c r="C120" s="26" t="s">
        <v>14</v>
      </c>
      <c r="D120" s="29">
        <v>700</v>
      </c>
      <c r="E120" s="29">
        <v>100</v>
      </c>
      <c r="F120" s="29">
        <v>100</v>
      </c>
      <c r="G120" s="28"/>
    </row>
    <row r="121" spans="1:7" ht="25.5" x14ac:dyDescent="0.25">
      <c r="A121" s="24" t="s">
        <v>174</v>
      </c>
      <c r="B121" s="25" t="s">
        <v>175</v>
      </c>
      <c r="C121" s="26" t="s">
        <v>14</v>
      </c>
      <c r="D121" s="29">
        <v>100</v>
      </c>
      <c r="E121" s="29">
        <v>100</v>
      </c>
      <c r="F121" s="29">
        <v>100</v>
      </c>
      <c r="G121" s="28"/>
    </row>
    <row r="122" spans="1:7" x14ac:dyDescent="0.25">
      <c r="A122" s="24" t="s">
        <v>176</v>
      </c>
      <c r="B122" s="25" t="s">
        <v>177</v>
      </c>
      <c r="C122" s="26" t="s">
        <v>14</v>
      </c>
      <c r="D122" s="29">
        <v>800</v>
      </c>
      <c r="E122" s="29">
        <v>500</v>
      </c>
      <c r="F122" s="29">
        <v>500</v>
      </c>
      <c r="G122" s="28"/>
    </row>
    <row r="123" spans="1:7" ht="25.5" x14ac:dyDescent="0.25">
      <c r="A123" s="24" t="s">
        <v>178</v>
      </c>
      <c r="B123" s="25" t="s">
        <v>179</v>
      </c>
      <c r="C123" s="26" t="s">
        <v>14</v>
      </c>
      <c r="D123" s="29">
        <v>20</v>
      </c>
      <c r="E123" s="29">
        <v>20</v>
      </c>
      <c r="F123" s="29">
        <v>20</v>
      </c>
      <c r="G123" s="28"/>
    </row>
    <row r="124" spans="1:7" ht="25.5" x14ac:dyDescent="0.25">
      <c r="A124" s="24" t="s">
        <v>180</v>
      </c>
      <c r="B124" s="25" t="s">
        <v>181</v>
      </c>
      <c r="C124" s="26" t="s">
        <v>14</v>
      </c>
      <c r="D124" s="29">
        <v>687.5</v>
      </c>
      <c r="E124" s="29">
        <v>708.5</v>
      </c>
      <c r="F124" s="29">
        <v>709.5</v>
      </c>
      <c r="G124" s="28"/>
    </row>
    <row r="125" spans="1:7" x14ac:dyDescent="0.25">
      <c r="A125" s="24" t="s">
        <v>182</v>
      </c>
      <c r="B125" s="25" t="s">
        <v>183</v>
      </c>
      <c r="C125" s="26"/>
      <c r="D125" s="27">
        <f>SUM(D126:D127)</f>
        <v>320</v>
      </c>
      <c r="E125" s="27">
        <f>SUM(E126:E127)</f>
        <v>326</v>
      </c>
      <c r="F125" s="27">
        <f>SUM(F126:F127)</f>
        <v>331</v>
      </c>
      <c r="G125" s="28" t="s">
        <v>184</v>
      </c>
    </row>
    <row r="126" spans="1:7" ht="25.5" x14ac:dyDescent="0.25">
      <c r="A126" s="24" t="s">
        <v>185</v>
      </c>
      <c r="B126" s="25" t="s">
        <v>186</v>
      </c>
      <c r="C126" s="26" t="s">
        <v>14</v>
      </c>
      <c r="D126" s="29">
        <v>150</v>
      </c>
      <c r="E126" s="29">
        <v>155</v>
      </c>
      <c r="F126" s="29">
        <v>160</v>
      </c>
      <c r="G126" s="28"/>
    </row>
    <row r="127" spans="1:7" x14ac:dyDescent="0.25">
      <c r="A127" s="24" t="s">
        <v>187</v>
      </c>
      <c r="B127" s="25" t="s">
        <v>188</v>
      </c>
      <c r="C127" s="26" t="s">
        <v>14</v>
      </c>
      <c r="D127" s="29">
        <v>170</v>
      </c>
      <c r="E127" s="29">
        <v>171</v>
      </c>
      <c r="F127" s="29">
        <v>171</v>
      </c>
      <c r="G127" s="28"/>
    </row>
    <row r="128" spans="1:7" x14ac:dyDescent="0.25">
      <c r="A128" s="24" t="s">
        <v>189</v>
      </c>
      <c r="B128" s="25" t="s">
        <v>190</v>
      </c>
      <c r="C128" s="26" t="s">
        <v>14</v>
      </c>
      <c r="D128" s="29">
        <v>200</v>
      </c>
      <c r="E128" s="29">
        <v>0</v>
      </c>
      <c r="F128" s="29">
        <v>0</v>
      </c>
      <c r="G128" s="28"/>
    </row>
    <row r="129" spans="1:7" ht="25.5" x14ac:dyDescent="0.25">
      <c r="A129" s="19" t="s">
        <v>191</v>
      </c>
      <c r="B129" s="20" t="s">
        <v>192</v>
      </c>
      <c r="C129" s="21"/>
      <c r="D129" s="22">
        <f>SUM(D130:D131)</f>
        <v>3020</v>
      </c>
      <c r="E129" s="22">
        <f>SUM(E130:E131)</f>
        <v>4883.1000000000004</v>
      </c>
      <c r="F129" s="22">
        <f>SUM(F130:F131)</f>
        <v>851.40000000000009</v>
      </c>
      <c r="G129" s="23"/>
    </row>
    <row r="130" spans="1:7" ht="51" x14ac:dyDescent="0.25">
      <c r="A130" s="24" t="s">
        <v>193</v>
      </c>
      <c r="B130" s="25" t="s">
        <v>194</v>
      </c>
      <c r="C130" s="26" t="s">
        <v>14</v>
      </c>
      <c r="D130" s="29">
        <v>550</v>
      </c>
      <c r="E130" s="29">
        <v>550</v>
      </c>
      <c r="F130" s="29">
        <v>550</v>
      </c>
      <c r="G130" s="28" t="s">
        <v>195</v>
      </c>
    </row>
    <row r="131" spans="1:7" ht="51" x14ac:dyDescent="0.25">
      <c r="A131" s="24" t="s">
        <v>196</v>
      </c>
      <c r="B131" s="25" t="s">
        <v>197</v>
      </c>
      <c r="C131" s="26"/>
      <c r="D131" s="27">
        <f>SUM(D132:D134)+0.1</f>
        <v>2470</v>
      </c>
      <c r="E131" s="27">
        <f>SUM(E132:E134)+0.1</f>
        <v>4333.1000000000004</v>
      </c>
      <c r="F131" s="27">
        <f>SUM(F132:F134)+0.1</f>
        <v>301.40000000000003</v>
      </c>
      <c r="G131" s="28"/>
    </row>
    <row r="132" spans="1:7" x14ac:dyDescent="0.25">
      <c r="A132" s="11"/>
      <c r="B132" s="12"/>
      <c r="C132" s="13" t="s">
        <v>198</v>
      </c>
      <c r="D132" s="14">
        <v>973.2</v>
      </c>
      <c r="E132" s="14">
        <v>1714</v>
      </c>
      <c r="F132" s="14">
        <v>139.80000000000001</v>
      </c>
      <c r="G132" s="15"/>
    </row>
    <row r="133" spans="1:7" x14ac:dyDescent="0.25">
      <c r="A133" s="11"/>
      <c r="B133" s="12"/>
      <c r="C133" s="13" t="s">
        <v>24</v>
      </c>
      <c r="D133" s="14">
        <v>1005.9</v>
      </c>
      <c r="E133" s="14">
        <v>1754.6</v>
      </c>
      <c r="F133" s="14">
        <v>91</v>
      </c>
      <c r="G133" s="15"/>
    </row>
    <row r="134" spans="1:7" x14ac:dyDescent="0.25">
      <c r="A134" s="11"/>
      <c r="B134" s="12"/>
      <c r="C134" s="13" t="s">
        <v>25</v>
      </c>
      <c r="D134" s="14">
        <v>490.8</v>
      </c>
      <c r="E134" s="14">
        <v>864.4</v>
      </c>
      <c r="F134" s="14">
        <v>70.5</v>
      </c>
      <c r="G134" s="15"/>
    </row>
    <row r="135" spans="1:7" ht="25.5" x14ac:dyDescent="0.25">
      <c r="A135" s="19" t="s">
        <v>199</v>
      </c>
      <c r="B135" s="20" t="s">
        <v>200</v>
      </c>
      <c r="C135" s="21"/>
      <c r="D135" s="22">
        <f>D136+D143+D144+D145</f>
        <v>1259.8</v>
      </c>
      <c r="E135" s="22">
        <f>E136+E143+E144+E145</f>
        <v>1264.8</v>
      </c>
      <c r="F135" s="22">
        <f>F136+F143+F144+F145</f>
        <v>1269.8</v>
      </c>
      <c r="G135" s="23"/>
    </row>
    <row r="136" spans="1:7" ht="25.5" x14ac:dyDescent="0.25">
      <c r="A136" s="24" t="s">
        <v>201</v>
      </c>
      <c r="B136" s="25" t="s">
        <v>202</v>
      </c>
      <c r="C136" s="26"/>
      <c r="D136" s="27">
        <f>D137+D138+D141+D142</f>
        <v>740</v>
      </c>
      <c r="E136" s="27">
        <f>E137+E138+E141+E142</f>
        <v>745</v>
      </c>
      <c r="F136" s="27">
        <f>F137+F138+F141+F142</f>
        <v>750</v>
      </c>
      <c r="G136" s="28"/>
    </row>
    <row r="137" spans="1:7" x14ac:dyDescent="0.25">
      <c r="A137" s="24" t="s">
        <v>203</v>
      </c>
      <c r="B137" s="25" t="s">
        <v>204</v>
      </c>
      <c r="C137" s="26" t="s">
        <v>14</v>
      </c>
      <c r="D137" s="29">
        <v>125</v>
      </c>
      <c r="E137" s="29">
        <v>125</v>
      </c>
      <c r="F137" s="29">
        <v>125</v>
      </c>
      <c r="G137" s="28"/>
    </row>
    <row r="138" spans="1:7" x14ac:dyDescent="0.25">
      <c r="A138" s="24" t="s">
        <v>205</v>
      </c>
      <c r="B138" s="25" t="s">
        <v>206</v>
      </c>
      <c r="C138" s="26"/>
      <c r="D138" s="27">
        <f>SUM(D139:D140)</f>
        <v>435</v>
      </c>
      <c r="E138" s="27">
        <f>SUM(E139:E140)</f>
        <v>435</v>
      </c>
      <c r="F138" s="27">
        <f>SUM(F139:F140)</f>
        <v>435</v>
      </c>
      <c r="G138" s="28"/>
    </row>
    <row r="139" spans="1:7" x14ac:dyDescent="0.25">
      <c r="A139" s="11"/>
      <c r="B139" s="12"/>
      <c r="C139" s="13" t="s">
        <v>11</v>
      </c>
      <c r="D139" s="14">
        <v>370</v>
      </c>
      <c r="E139" s="14">
        <v>370</v>
      </c>
      <c r="F139" s="14">
        <v>370</v>
      </c>
      <c r="G139" s="15"/>
    </row>
    <row r="140" spans="1:7" x14ac:dyDescent="0.25">
      <c r="A140" s="11"/>
      <c r="B140" s="12"/>
      <c r="C140" s="13" t="s">
        <v>14</v>
      </c>
      <c r="D140" s="14">
        <v>65</v>
      </c>
      <c r="E140" s="14">
        <v>65</v>
      </c>
      <c r="F140" s="14">
        <v>65</v>
      </c>
      <c r="G140" s="15"/>
    </row>
    <row r="141" spans="1:7" x14ac:dyDescent="0.25">
      <c r="A141" s="24" t="s">
        <v>207</v>
      </c>
      <c r="B141" s="25" t="s">
        <v>208</v>
      </c>
      <c r="C141" s="26" t="s">
        <v>14</v>
      </c>
      <c r="D141" s="29">
        <v>150</v>
      </c>
      <c r="E141" s="29">
        <v>150</v>
      </c>
      <c r="F141" s="29">
        <v>150</v>
      </c>
      <c r="G141" s="28"/>
    </row>
    <row r="142" spans="1:7" x14ac:dyDescent="0.25">
      <c r="A142" s="24" t="s">
        <v>209</v>
      </c>
      <c r="B142" s="25" t="s">
        <v>210</v>
      </c>
      <c r="C142" s="26" t="s">
        <v>211</v>
      </c>
      <c r="D142" s="29">
        <v>30</v>
      </c>
      <c r="E142" s="29">
        <v>35</v>
      </c>
      <c r="F142" s="29">
        <v>40</v>
      </c>
      <c r="G142" s="28"/>
    </row>
    <row r="143" spans="1:7" ht="51" x14ac:dyDescent="0.25">
      <c r="A143" s="24" t="s">
        <v>212</v>
      </c>
      <c r="B143" s="25" t="s">
        <v>213</v>
      </c>
      <c r="C143" s="26" t="s">
        <v>14</v>
      </c>
      <c r="D143" s="29">
        <v>300</v>
      </c>
      <c r="E143" s="29">
        <v>300</v>
      </c>
      <c r="F143" s="29">
        <v>300</v>
      </c>
      <c r="G143" s="28"/>
    </row>
    <row r="144" spans="1:7" ht="25.5" x14ac:dyDescent="0.25">
      <c r="A144" s="24" t="s">
        <v>214</v>
      </c>
      <c r="B144" s="25" t="s">
        <v>215</v>
      </c>
      <c r="C144" s="26" t="s">
        <v>11</v>
      </c>
      <c r="D144" s="29">
        <v>19.8</v>
      </c>
      <c r="E144" s="29">
        <v>19.8</v>
      </c>
      <c r="F144" s="29">
        <v>19.8</v>
      </c>
      <c r="G144" s="28"/>
    </row>
    <row r="145" spans="1:7" ht="25.5" x14ac:dyDescent="0.25">
      <c r="A145" s="24" t="s">
        <v>216</v>
      </c>
      <c r="B145" s="25" t="s">
        <v>217</v>
      </c>
      <c r="C145" s="26"/>
      <c r="D145" s="27">
        <f>SUM(D146:D147)</f>
        <v>200</v>
      </c>
      <c r="E145" s="27">
        <f>SUM(E146:E147)</f>
        <v>200</v>
      </c>
      <c r="F145" s="27">
        <f>SUM(F146:F147)</f>
        <v>200</v>
      </c>
      <c r="G145" s="28"/>
    </row>
    <row r="146" spans="1:7" ht="25.5" x14ac:dyDescent="0.25">
      <c r="A146" s="24" t="s">
        <v>218</v>
      </c>
      <c r="B146" s="25" t="s">
        <v>219</v>
      </c>
      <c r="C146" s="26" t="s">
        <v>211</v>
      </c>
      <c r="D146" s="29">
        <v>135</v>
      </c>
      <c r="E146" s="29">
        <v>135</v>
      </c>
      <c r="F146" s="29">
        <v>135</v>
      </c>
      <c r="G146" s="28"/>
    </row>
    <row r="147" spans="1:7" ht="25.5" x14ac:dyDescent="0.25">
      <c r="A147" s="30" t="s">
        <v>220</v>
      </c>
      <c r="B147" s="31" t="s">
        <v>221</v>
      </c>
      <c r="C147" s="32" t="s">
        <v>211</v>
      </c>
      <c r="D147" s="33">
        <v>65</v>
      </c>
      <c r="E147" s="33">
        <v>65</v>
      </c>
      <c r="F147" s="33">
        <v>65</v>
      </c>
      <c r="G147" s="34"/>
    </row>
    <row r="148" spans="1:7" s="10" customFormat="1" ht="16.5" x14ac:dyDescent="0.25">
      <c r="A148" s="2"/>
      <c r="B148" s="2"/>
      <c r="C148" s="3"/>
      <c r="D148" s="4"/>
      <c r="E148" s="4"/>
      <c r="F148" s="4"/>
      <c r="G148" s="5"/>
    </row>
    <row r="149" spans="1:7" s="10" customFormat="1" ht="16.5" x14ac:dyDescent="0.25">
      <c r="A149" s="2"/>
      <c r="B149" s="2"/>
      <c r="C149" s="3"/>
      <c r="D149" s="4"/>
      <c r="E149" s="4"/>
      <c r="F149" s="4"/>
      <c r="G149" s="5"/>
    </row>
    <row r="150" spans="1:7" s="10" customFormat="1" ht="16.5" x14ac:dyDescent="0.25">
      <c r="A150" s="2"/>
      <c r="B150" s="2"/>
      <c r="C150" s="3"/>
      <c r="D150" s="4"/>
      <c r="E150" s="4"/>
      <c r="F150" s="4"/>
      <c r="G150" s="5"/>
    </row>
    <row r="151" spans="1:7" s="10" customFormat="1" ht="16.5" x14ac:dyDescent="0.25">
      <c r="A151" s="2"/>
      <c r="B151" s="2"/>
      <c r="C151" s="3"/>
      <c r="D151" s="4"/>
      <c r="E151" s="4"/>
      <c r="F151" s="4"/>
      <c r="G151" s="5"/>
    </row>
    <row r="152" spans="1:7" s="10" customFormat="1" ht="16.5" x14ac:dyDescent="0.25">
      <c r="A152" s="2"/>
      <c r="B152" s="2"/>
      <c r="C152" s="3"/>
      <c r="D152" s="4"/>
      <c r="E152" s="4"/>
      <c r="F152" s="4"/>
      <c r="G152" s="5"/>
    </row>
    <row r="153" spans="1:7" ht="64.5" x14ac:dyDescent="0.25">
      <c r="A153" s="39" t="s">
        <v>0</v>
      </c>
      <c r="B153" s="39" t="s">
        <v>1</v>
      </c>
      <c r="C153" s="39" t="s">
        <v>236</v>
      </c>
      <c r="D153" s="39" t="s">
        <v>3</v>
      </c>
      <c r="E153" s="39" t="s">
        <v>4</v>
      </c>
    </row>
    <row r="154" spans="1:7" ht="25.5" x14ac:dyDescent="0.25">
      <c r="A154" s="12" t="s">
        <v>222</v>
      </c>
      <c r="B154" s="12" t="s">
        <v>223</v>
      </c>
      <c r="C154" s="35">
        <f>SUM(C155:C158)</f>
        <v>22150.2</v>
      </c>
      <c r="D154" s="35">
        <f>SUM(D155:D158)+0.1</f>
        <v>21317.399999999998</v>
      </c>
      <c r="E154" s="35">
        <f>SUM(E155:E158)+0.2</f>
        <v>20613.400000000001</v>
      </c>
    </row>
    <row r="155" spans="1:7" ht="25.5" x14ac:dyDescent="0.25">
      <c r="A155" s="12" t="s">
        <v>14</v>
      </c>
      <c r="B155" s="12" t="s">
        <v>224</v>
      </c>
      <c r="C155" s="14">
        <v>15892.5</v>
      </c>
      <c r="D155" s="14">
        <v>14956.5</v>
      </c>
      <c r="E155" s="14">
        <v>15324.5</v>
      </c>
    </row>
    <row r="156" spans="1:7" ht="25.5" x14ac:dyDescent="0.25">
      <c r="A156" s="12" t="s">
        <v>11</v>
      </c>
      <c r="B156" s="12" t="s">
        <v>225</v>
      </c>
      <c r="C156" s="14">
        <v>3934.5</v>
      </c>
      <c r="D156" s="14">
        <v>3934.5</v>
      </c>
      <c r="E156" s="14">
        <v>3934.5</v>
      </c>
    </row>
    <row r="157" spans="1:7" x14ac:dyDescent="0.25">
      <c r="A157" s="12" t="s">
        <v>211</v>
      </c>
      <c r="B157" s="12" t="s">
        <v>226</v>
      </c>
      <c r="C157" s="14">
        <v>230</v>
      </c>
      <c r="D157" s="14">
        <v>235</v>
      </c>
      <c r="E157" s="14">
        <v>240</v>
      </c>
    </row>
    <row r="158" spans="1:7" x14ac:dyDescent="0.25">
      <c r="A158" s="12" t="s">
        <v>25</v>
      </c>
      <c r="B158" s="12" t="s">
        <v>227</v>
      </c>
      <c r="C158" s="14">
        <v>2093.1999999999998</v>
      </c>
      <c r="D158" s="14">
        <v>2191.3000000000002</v>
      </c>
      <c r="E158" s="14">
        <v>1114.2</v>
      </c>
    </row>
    <row r="159" spans="1:7" x14ac:dyDescent="0.25">
      <c r="A159" s="12" t="s">
        <v>228</v>
      </c>
      <c r="B159" s="12" t="s">
        <v>229</v>
      </c>
      <c r="C159" s="35">
        <f>SUM(C160:C162)+0.1</f>
        <v>11316.300000000001</v>
      </c>
      <c r="D159" s="35">
        <f>SUM(D160:D162)+0.1</f>
        <v>11211.800000000001</v>
      </c>
      <c r="E159" s="35">
        <f>SUM(E160:E162)</f>
        <v>6238.4</v>
      </c>
    </row>
    <row r="160" spans="1:7" x14ac:dyDescent="0.25">
      <c r="A160" s="12" t="s">
        <v>46</v>
      </c>
      <c r="B160" s="12" t="s">
        <v>230</v>
      </c>
      <c r="C160" s="14">
        <v>94.2</v>
      </c>
      <c r="D160" s="14">
        <v>61.6</v>
      </c>
      <c r="E160" s="14">
        <v>25.9</v>
      </c>
    </row>
    <row r="161" spans="1:5" x14ac:dyDescent="0.25">
      <c r="A161" s="12" t="s">
        <v>24</v>
      </c>
      <c r="B161" s="12" t="s">
        <v>231</v>
      </c>
      <c r="C161" s="14">
        <v>10248.799999999999</v>
      </c>
      <c r="D161" s="14">
        <v>9436.1</v>
      </c>
      <c r="E161" s="14">
        <v>6072.7</v>
      </c>
    </row>
    <row r="162" spans="1:5" x14ac:dyDescent="0.25">
      <c r="A162" s="12" t="s">
        <v>198</v>
      </c>
      <c r="B162" s="12" t="s">
        <v>232</v>
      </c>
      <c r="C162" s="14">
        <v>973.2</v>
      </c>
      <c r="D162" s="14">
        <v>1714</v>
      </c>
      <c r="E162" s="14">
        <v>139.80000000000001</v>
      </c>
    </row>
    <row r="163" spans="1:5" ht="25.5" x14ac:dyDescent="0.25">
      <c r="A163" s="36"/>
      <c r="B163" s="37" t="s">
        <v>233</v>
      </c>
      <c r="C163" s="38">
        <f>C154+C159</f>
        <v>33466.5</v>
      </c>
      <c r="D163" s="38">
        <f>D154+D159</f>
        <v>32529.199999999997</v>
      </c>
      <c r="E163" s="38">
        <f>E154+E159</f>
        <v>26851.800000000003</v>
      </c>
    </row>
    <row r="164" spans="1:5" x14ac:dyDescent="0.25">
      <c r="A164" s="7"/>
      <c r="B164" s="8"/>
      <c r="C164" s="9"/>
      <c r="D164" s="9"/>
      <c r="E164" s="9"/>
    </row>
    <row r="165" spans="1:5" x14ac:dyDescent="0.25">
      <c r="A165" s="6"/>
      <c r="B165" s="40" t="s">
        <v>234</v>
      </c>
      <c r="C165" s="41">
        <v>0</v>
      </c>
      <c r="D165" s="41">
        <v>0</v>
      </c>
      <c r="E165" s="41">
        <v>0</v>
      </c>
    </row>
    <row r="166" spans="1:5" x14ac:dyDescent="0.25">
      <c r="A166" s="6"/>
      <c r="B166" s="40" t="s">
        <v>235</v>
      </c>
      <c r="C166" s="41">
        <v>9301.7000000000007</v>
      </c>
      <c r="D166" s="41">
        <v>11113</v>
      </c>
      <c r="E166" s="41">
        <v>6494.6</v>
      </c>
    </row>
  </sheetData>
  <mergeCells count="3">
    <mergeCell ref="A3:G3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cp:lastPrinted>2026-01-09T09:01:30Z</cp:lastPrinted>
  <dcterms:created xsi:type="dcterms:W3CDTF">2026-01-09T08:58:58Z</dcterms:created>
  <dcterms:modified xsi:type="dcterms:W3CDTF">2026-01-09T10:13:03Z</dcterms:modified>
</cp:coreProperties>
</file>