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" yWindow="-255" windowWidth="15480" windowHeight="11640"/>
  </bookViews>
  <sheets>
    <sheet name="priemonės" sheetId="1" r:id="rId1"/>
    <sheet name="asignavimai" sheetId="2" r:id="rId2"/>
    <sheet name="vertinimo kriterijai" sheetId="3" r:id="rId3"/>
  </sheets>
  <definedNames>
    <definedName name="_xlnm.Print_Titles" localSheetId="0">priemonės!$8:$10</definedName>
  </definedNames>
  <calcPr calcId="125725" fullCalcOnLoad="1"/>
</workbook>
</file>

<file path=xl/calcChain.xml><?xml version="1.0" encoding="utf-8"?>
<calcChain xmlns="http://schemas.openxmlformats.org/spreadsheetml/2006/main">
  <c r="B29" i="2"/>
  <c r="C14"/>
  <c r="D22"/>
  <c r="C22"/>
  <c r="D14"/>
  <c r="D13" s="1"/>
  <c r="D12" s="1"/>
  <c r="D16"/>
  <c r="C16"/>
  <c r="J102" i="1"/>
  <c r="J96"/>
  <c r="J24"/>
  <c r="J21"/>
  <c r="J29" s="1"/>
  <c r="J46"/>
  <c r="J36"/>
  <c r="J71"/>
  <c r="J81"/>
  <c r="J88" s="1"/>
  <c r="J99"/>
  <c r="J97"/>
  <c r="O36"/>
  <c r="O33"/>
  <c r="O37"/>
  <c r="N36"/>
  <c r="N33"/>
  <c r="N37" s="1"/>
  <c r="M33"/>
  <c r="L33"/>
  <c r="L37" s="1"/>
  <c r="K36"/>
  <c r="K33"/>
  <c r="K37" s="1"/>
  <c r="J33"/>
  <c r="J37" s="1"/>
  <c r="O81"/>
  <c r="O88" s="1"/>
  <c r="O84"/>
  <c r="O87"/>
  <c r="N81"/>
  <c r="N88" s="1"/>
  <c r="N84"/>
  <c r="N87"/>
  <c r="M81"/>
  <c r="M88" s="1"/>
  <c r="M89" s="1"/>
  <c r="M84"/>
  <c r="M87"/>
  <c r="L81"/>
  <c r="L88"/>
  <c r="K81"/>
  <c r="K84"/>
  <c r="K87"/>
  <c r="K88"/>
  <c r="J84"/>
  <c r="J87"/>
  <c r="O50"/>
  <c r="O51"/>
  <c r="N50"/>
  <c r="N51" s="1"/>
  <c r="M50"/>
  <c r="M51"/>
  <c r="L50"/>
  <c r="L51" s="1"/>
  <c r="K50"/>
  <c r="K51"/>
  <c r="J50"/>
  <c r="J51" s="1"/>
  <c r="J40"/>
  <c r="K40"/>
  <c r="L40"/>
  <c r="M40"/>
  <c r="N40"/>
  <c r="O40"/>
  <c r="O55"/>
  <c r="O58"/>
  <c r="O64"/>
  <c r="O65" s="1"/>
  <c r="O61"/>
  <c r="N55"/>
  <c r="N58"/>
  <c r="N65" s="1"/>
  <c r="N64"/>
  <c r="N61"/>
  <c r="M55"/>
  <c r="M58"/>
  <c r="M65" s="1"/>
  <c r="M64"/>
  <c r="M61"/>
  <c r="L55"/>
  <c r="L58"/>
  <c r="L64"/>
  <c r="L61"/>
  <c r="L65"/>
  <c r="K55"/>
  <c r="K58"/>
  <c r="K64"/>
  <c r="K65" s="1"/>
  <c r="K61"/>
  <c r="J55"/>
  <c r="J58"/>
  <c r="J65" s="1"/>
  <c r="J64"/>
  <c r="J61"/>
  <c r="O46"/>
  <c r="N46"/>
  <c r="N66" s="1"/>
  <c r="M46"/>
  <c r="L46"/>
  <c r="K46"/>
  <c r="O74"/>
  <c r="O75" s="1"/>
  <c r="O71"/>
  <c r="N74"/>
  <c r="N75" s="1"/>
  <c r="N89" s="1"/>
  <c r="N90" s="1"/>
  <c r="C8" i="2" s="1"/>
  <c r="C7" s="1"/>
  <c r="N71" i="1"/>
  <c r="M74"/>
  <c r="M71"/>
  <c r="M75"/>
  <c r="L75"/>
  <c r="K74"/>
  <c r="K71"/>
  <c r="K75"/>
  <c r="K89" s="1"/>
  <c r="J74"/>
  <c r="J75" s="1"/>
  <c r="J89" s="1"/>
  <c r="O21"/>
  <c r="O29" s="1"/>
  <c r="O66" s="1"/>
  <c r="O24"/>
  <c r="O28"/>
  <c r="N21"/>
  <c r="N29" s="1"/>
  <c r="N24"/>
  <c r="N28"/>
  <c r="M21"/>
  <c r="M29" s="1"/>
  <c r="M66" s="1"/>
  <c r="M24"/>
  <c r="M28"/>
  <c r="M36"/>
  <c r="M37" s="1"/>
  <c r="L21"/>
  <c r="L29" s="1"/>
  <c r="L66" s="1"/>
  <c r="L24"/>
  <c r="L28"/>
  <c r="L36"/>
  <c r="K21"/>
  <c r="K29" s="1"/>
  <c r="K66" s="1"/>
  <c r="K24"/>
  <c r="K28"/>
  <c r="D26" i="2"/>
  <c r="C26"/>
  <c r="L89" i="1"/>
  <c r="B16" i="2"/>
  <c r="J28" i="1"/>
  <c r="B14" i="2"/>
  <c r="J100" i="1"/>
  <c r="C13" i="2"/>
  <c r="B13"/>
  <c r="B26"/>
  <c r="B23" s="1"/>
  <c r="B22"/>
  <c r="J95" i="1"/>
  <c r="D23" i="2"/>
  <c r="C23"/>
  <c r="C11" s="1"/>
  <c r="C12"/>
  <c r="J103" i="1"/>
  <c r="B12" i="2" l="1"/>
  <c r="B11" s="1"/>
  <c r="D11"/>
  <c r="L90" i="1"/>
  <c r="B9" i="2" s="1"/>
  <c r="K90" i="1"/>
  <c r="B8" i="2" s="1"/>
  <c r="M90" i="1"/>
  <c r="B10" i="2" s="1"/>
  <c r="O89" i="1"/>
  <c r="O90" s="1"/>
  <c r="D8" i="2" s="1"/>
  <c r="D7" s="1"/>
  <c r="J66" i="1"/>
  <c r="J90" s="1"/>
  <c r="B7" i="2" l="1"/>
</calcChain>
</file>

<file path=xl/sharedStrings.xml><?xml version="1.0" encoding="utf-8"?>
<sst xmlns="http://schemas.openxmlformats.org/spreadsheetml/2006/main" count="358" uniqueCount="193">
  <si>
    <t>Programos tikslo kodas</t>
  </si>
  <si>
    <t>Uždavinio kodas</t>
  </si>
  <si>
    <t>Priemonės kodas</t>
  </si>
  <si>
    <t>Priemonės pavadinimas</t>
  </si>
  <si>
    <t>Priemonės požymis</t>
  </si>
  <si>
    <t>Asignavimų valdytojo kodas</t>
  </si>
  <si>
    <t>Priemonės vykdytojo kodas</t>
  </si>
  <si>
    <t>Finansavimo šaltinis</t>
  </si>
  <si>
    <t>Iš viso</t>
  </si>
  <si>
    <t>Išlaidoms</t>
  </si>
  <si>
    <t>turtui įsigyti ir finansiniams įsipareigojimams vykdyti</t>
  </si>
  <si>
    <t>01</t>
  </si>
  <si>
    <t>Iš viso:</t>
  </si>
  <si>
    <t>02</t>
  </si>
  <si>
    <t>Iš viso uždaviniui:</t>
  </si>
  <si>
    <t>Iš viso tikslui:</t>
  </si>
  <si>
    <t xml:space="preserve">Iš viso  programai: </t>
  </si>
  <si>
    <t>Finansavimo šaltiniai</t>
  </si>
  <si>
    <r>
      <t xml:space="preserve">Savivaldybės privatizavimo fondo lėšos </t>
    </r>
    <r>
      <rPr>
        <b/>
        <sz val="9"/>
        <rFont val="Times New Roman"/>
        <family val="1"/>
      </rPr>
      <t>PF</t>
    </r>
  </si>
  <si>
    <r>
      <t xml:space="preserve">Valstybės biudžeto lėšos </t>
    </r>
    <r>
      <rPr>
        <b/>
        <sz val="9"/>
        <rFont val="Times New Roman"/>
        <family val="1"/>
      </rPr>
      <t>LRVB</t>
    </r>
  </si>
  <si>
    <t>Ekonominės klasifikacijos grupės</t>
  </si>
  <si>
    <t>1.2. turtui įsigyti ir finansiniams įsipareigojimams vykdyti</t>
  </si>
  <si>
    <t>Iš jų darbo užmokesčiui</t>
  </si>
  <si>
    <t>Finansavimo šaltinių suvestinė</t>
  </si>
  <si>
    <t>SAVIVALDYBĖS  LĖŠOS, IŠ VISO:</t>
  </si>
  <si>
    <r>
      <t xml:space="preserve">Savivaldybės biudžeto lėšos </t>
    </r>
    <r>
      <rPr>
        <b/>
        <sz val="9"/>
        <rFont val="Times New Roman"/>
        <family val="1"/>
      </rPr>
      <t>SB</t>
    </r>
  </si>
  <si>
    <t>KITI ŠALTINIAI, IŠ VISO:</t>
  </si>
  <si>
    <t>IŠ VISO:</t>
  </si>
  <si>
    <t>1. IŠ VISO LĖŠŲ POREIKIS:</t>
  </si>
  <si>
    <t>2.2. KITI ŠALTINIAI, IŠ VISO:</t>
  </si>
  <si>
    <t>2.1. SAVIVALDYBĖS  LĖŠOS, IŠ VISO:</t>
  </si>
  <si>
    <t>2. FINANSAVIMO ŠALTINIAI:</t>
  </si>
  <si>
    <r>
      <t xml:space="preserve">2.2.1.Europos Sąjungos paramos lėšos </t>
    </r>
    <r>
      <rPr>
        <b/>
        <sz val="10"/>
        <rFont val="Times New Roman"/>
        <family val="1"/>
      </rPr>
      <t>ES</t>
    </r>
  </si>
  <si>
    <t>2.1.2. Savivaldybės privatizavimo fondo lėšos PF</t>
  </si>
  <si>
    <r>
      <t xml:space="preserve">2.2.2.Kelių priežiūros ir plėtros programos lėšos </t>
    </r>
    <r>
      <rPr>
        <b/>
        <sz val="10"/>
        <rFont val="Times New Roman"/>
        <family val="1"/>
      </rPr>
      <t>KPPP</t>
    </r>
  </si>
  <si>
    <t>1.1. išlaidoms, iš jų:</t>
  </si>
  <si>
    <t>1.1.1. darbo užmokesčiui</t>
  </si>
  <si>
    <r>
      <t xml:space="preserve">2.1.1.1.  Savivaldybės biudžeto lėšos </t>
    </r>
    <r>
      <rPr>
        <b/>
        <sz val="10"/>
        <rFont val="Times New Roman"/>
        <family val="1"/>
      </rPr>
      <t>SB</t>
    </r>
  </si>
  <si>
    <r>
      <t xml:space="preserve">2.1.1.2.  Savivaldybės aplinkos apsaugos rėmimo specialiosios programos lėšos </t>
    </r>
    <r>
      <rPr>
        <b/>
        <sz val="10"/>
        <rFont val="Times New Roman"/>
        <family val="1"/>
      </rPr>
      <t>SB(AA)</t>
    </r>
  </si>
  <si>
    <t>2.1.1. Savivaldybės biudžetas, iš jo:</t>
  </si>
  <si>
    <r>
      <t xml:space="preserve">2.1.1.5.  Valstybės biudžeto specialiosios tikslinės dotacijos lėšos </t>
    </r>
    <r>
      <rPr>
        <b/>
        <sz val="10"/>
        <rFont val="Times New Roman"/>
        <family val="1"/>
      </rPr>
      <t>SB(VB)</t>
    </r>
  </si>
  <si>
    <r>
      <t xml:space="preserve">2.1.1.6. Valstybės  biudžeto specialiosios tikslinės dotacijos lėšos (iš valstybės investicijų programos) </t>
    </r>
    <r>
      <rPr>
        <b/>
        <sz val="10"/>
        <rFont val="Times New Roman"/>
        <family val="1"/>
      </rPr>
      <t>SB(VIP)</t>
    </r>
  </si>
  <si>
    <t>188769113</t>
  </si>
  <si>
    <t>0</t>
  </si>
  <si>
    <t>SB</t>
  </si>
  <si>
    <t>1-10</t>
  </si>
  <si>
    <t>03</t>
  </si>
  <si>
    <t>04</t>
  </si>
  <si>
    <t>Plėtoti Savivaldybės viešuosius ir tarptautinius ryšius</t>
  </si>
  <si>
    <t>Užtikrinti finansinių įsipareigojimų vykdymą</t>
  </si>
  <si>
    <t>Paskolų grąžinimas ir palūkanų mokėjimas</t>
  </si>
  <si>
    <t>05</t>
  </si>
  <si>
    <t>Valstybės tarnautojų etatų skaičius</t>
  </si>
  <si>
    <t>Tarybos narių skaičius</t>
  </si>
  <si>
    <t>Užtikrinti valdžios, valdymo ir administravimo kokybišką veiklą</t>
  </si>
  <si>
    <t>Savivaldybės reprezentaciniai leidiniai</t>
  </si>
  <si>
    <t>1.7.</t>
  </si>
  <si>
    <t>2.3.</t>
  </si>
  <si>
    <t>Gerinti Savivaldybės veiklą, didinti teikiamų administracinių paslaugų kokybę</t>
  </si>
  <si>
    <t>2.1.</t>
  </si>
  <si>
    <t>Paskolų ir palūkanų mokėjimas pagal grafiką proc.</t>
  </si>
  <si>
    <t>Administracijos direktoriaus rezervo lėšų naudojimas</t>
  </si>
  <si>
    <t>Savivaldybės tarybos veiklos užtikrinimas</t>
  </si>
  <si>
    <t>PF</t>
  </si>
  <si>
    <r>
      <t xml:space="preserve"> 2.1.1.7.  Savivaldybės biudžeto lėšos projektams kofinansuoti </t>
    </r>
    <r>
      <rPr>
        <b/>
        <sz val="10"/>
        <rFont val="Times New Roman"/>
        <family val="1"/>
        <charset val="186"/>
      </rPr>
      <t>SB(ES)</t>
    </r>
  </si>
  <si>
    <r>
      <t>Valstybės ir savivaldybės biudžeto tarpusavio atsiskaitymų lėšos</t>
    </r>
    <r>
      <rPr>
        <b/>
        <sz val="9"/>
        <rFont val="Times New Roman"/>
        <family val="1"/>
      </rPr>
      <t xml:space="preserve"> SB(TA)</t>
    </r>
  </si>
  <si>
    <t>Nevyriausybinių organizacijų ir religinių bendrijų projektų dalinis finansavimas</t>
  </si>
  <si>
    <r>
      <t xml:space="preserve">2.2.6.. Privalomojo sveikatos draudimo fondo lėšos </t>
    </r>
    <r>
      <rPr>
        <b/>
        <sz val="10"/>
        <rFont val="Times New Roman"/>
        <family val="1"/>
        <charset val="186"/>
      </rPr>
      <t>PSDF</t>
    </r>
  </si>
  <si>
    <r>
      <t xml:space="preserve">2.1.1.8. Valstybės ir savivaldybės biudžeto tarpusavio atsiskaitymų lėšos </t>
    </r>
    <r>
      <rPr>
        <b/>
        <sz val="10"/>
        <rFont val="Times New Roman"/>
        <family val="1"/>
        <charset val="186"/>
      </rPr>
      <t>SB(TA)</t>
    </r>
  </si>
  <si>
    <t>Kontrolės ir audito tarnybos veiklos užtikrinimas</t>
  </si>
  <si>
    <t>Marijampolės savivaldybės</t>
  </si>
  <si>
    <t>02 Strateginis tikslas. Efektyviai panaudojant žmogiškuosius ir finansinius išteklius vystyti konkurencingą ekonominę aplinką verslui ir kaimo plėtrai bei gerinti valdymo kokybę</t>
  </si>
  <si>
    <t xml:space="preserve">06 Savivaldybės valdymo kokybės tobulinimo ir pagrindinių funkcijų vykdymo programa </t>
  </si>
  <si>
    <t>06</t>
  </si>
  <si>
    <t xml:space="preserve">Programos (Nr.06)  asignavimai ir numatomi finansavimo šaltiniai       </t>
  </si>
  <si>
    <t xml:space="preserve">Funkcinės klasifikacijos kodas </t>
  </si>
  <si>
    <t>12 priedas</t>
  </si>
  <si>
    <r>
      <t xml:space="preserve">2.1.1.4. Paskolos lėšos </t>
    </r>
    <r>
      <rPr>
        <b/>
        <sz val="10"/>
        <rFont val="Times New Roman"/>
        <family val="1"/>
        <charset val="186"/>
      </rPr>
      <t>P</t>
    </r>
  </si>
  <si>
    <t>SB(SP)</t>
  </si>
  <si>
    <t>Savivaldybės mero fondo lėšų naudojimas</t>
  </si>
  <si>
    <t>Užtikrinti kitų lėšų tikslinį panaudojimą</t>
  </si>
  <si>
    <t>ES struktūrinės paramos projektų viešinimas</t>
  </si>
  <si>
    <t>Pranešimų skaičius, vnt.</t>
  </si>
  <si>
    <t>ES</t>
  </si>
  <si>
    <t>TIKSLAI, UŽDAVINIAI, VERTINIMO KRITERIJAI IR JŲ REIKŠMĖS</t>
  </si>
  <si>
    <t>Vertinimo kriterijaus kodas</t>
  </si>
  <si>
    <t>Tikslų, uždavinių, vertinimo kriterijų pavadinimai ir mato vienetai</t>
  </si>
  <si>
    <t>Vertinimo kriterijų reikšmės</t>
  </si>
  <si>
    <t>2015m.</t>
  </si>
  <si>
    <t>_____________________________________________</t>
  </si>
  <si>
    <t>VALDYMO KOKYBĖS TOBULINIMO IR PAGRINDINIŲ FUNKCIJŲ VYKDYMO PROGRAMOS (06)</t>
  </si>
  <si>
    <t>Finansinių įsipareigojimų vykdymas pagal pasirašytas sutartis arba patvirtintus grafikus (proc.)</t>
  </si>
  <si>
    <t>Darbuotojų, dirbančių pagal darbo sutartis, etatų skaičius</t>
  </si>
  <si>
    <t>Kontrolės ir audito tarnybos darbuotojų skaičius</t>
  </si>
  <si>
    <t>Naujesniais nei 5 metų kompiuteriais kompiuterizuotų darbo vietų skaičius, vnt.</t>
  </si>
  <si>
    <t>Finansuotų NVO ir religinių bendrijų projektų skaičius, vnt.</t>
  </si>
  <si>
    <t>Paremtų fizinių bei juridinių asmenų skaičius iš Administracijos direktoriaus rezervo, vnt.</t>
  </si>
  <si>
    <t>Vartotojų, apsilankiusių Savivaldybės internetinėje svetainėje, skaičius tūkst. per metus</t>
  </si>
  <si>
    <t>Marijampolės savivaldybės veikla patenkintų gyventojų dalis, proc.(Apklausos rezultatai)</t>
  </si>
  <si>
    <t>Miestų partnerių skaičius vnt.</t>
  </si>
  <si>
    <t>Išleista reprezentacinių leidinių, vnt.</t>
  </si>
  <si>
    <t>02.06.01 Gerinti Savivaldybės veiklą, didinti teikiamų administracinių paslaugų kokybę</t>
  </si>
  <si>
    <t>R-02-06-01-01</t>
  </si>
  <si>
    <t>R-02-06-01-02</t>
  </si>
  <si>
    <t>R-02-06-01-03</t>
  </si>
  <si>
    <t>02.06.01-01 Užtikrinti valdžios, valdymo ir administravimo kokybišką veiklą</t>
  </si>
  <si>
    <t>P-02-06-01-01-01</t>
  </si>
  <si>
    <t>P-02-06-01-01-02</t>
  </si>
  <si>
    <t>P-02-06-01-01-03</t>
  </si>
  <si>
    <t>P-02-06-01-01-04</t>
  </si>
  <si>
    <t>P-02-06-01-03-01</t>
  </si>
  <si>
    <t>P-02-06-01-02-01</t>
  </si>
  <si>
    <t>P-02-06-01-03-02</t>
  </si>
  <si>
    <t>02.06.01-04 Užtikrinti finansinių įsipareigojimų vykdymą</t>
  </si>
  <si>
    <t>02.06.01-05 Užtikrinti kitų lėšų tikslinį panaudojimą</t>
  </si>
  <si>
    <t>02.06.02 Plėtoti Savivaldybės viešuosius ir tarptautinius ryšius</t>
  </si>
  <si>
    <t>P-02-06-01-04-01</t>
  </si>
  <si>
    <t>P-02-06-01-04-02</t>
  </si>
  <si>
    <t>P-02-06-01-05-01</t>
  </si>
  <si>
    <t>R-02-06-02-01</t>
  </si>
  <si>
    <t>R-02-06-02-02</t>
  </si>
  <si>
    <t>P-02-06-02-01-01</t>
  </si>
  <si>
    <t>P-02-06-02-02-01</t>
  </si>
  <si>
    <t>P-02-06-02-02-02</t>
  </si>
  <si>
    <t>Savivaldybės administracijos darbuotojų metinė kaita (atleistų ir priimtų darbuotojų skirtumas) vnt.</t>
  </si>
  <si>
    <t>Numatomi 2016-ųjų metų asignavimai</t>
  </si>
  <si>
    <t>2016m.</t>
  </si>
  <si>
    <t>P-02-06-02-01-02</t>
  </si>
  <si>
    <t>ES struktūrinės paramos projektų viešinimo pranešimų skaičius, vnt.</t>
  </si>
  <si>
    <t>P-02-06-02-02-03</t>
  </si>
  <si>
    <t>Sukurta reprezentacinių videofilmų, vnt.</t>
  </si>
  <si>
    <t>02.06.02-01 Užtikrinti efektyvią savivaldybės reprezentaciją, kurti ir įgyvendinti savivaldybės viešųjų ryšių strategiją.</t>
  </si>
  <si>
    <t xml:space="preserve">02.06.02-02 Plėtoti bei stiprinti dalykinius ryšius su šalies bei užsienio savivaldybėmis - partnerėmis, dalyvauti vietos ir tarptautinių organizacijų veikloje, projektuose. </t>
  </si>
  <si>
    <t xml:space="preserve">Plėtoti bei stiprinti dalykinius ryšius su šalies bei užsienio savivaldybėmis - partnerėmis, dalyvauti vietos ir tarptautinių organizacijų veikloje, projektuose. </t>
  </si>
  <si>
    <t xml:space="preserve"> Užtikrinti efektyvią savivaldybės reprezentaciją, kurti ir įgyvendinti savivaldybės viešųjų ryšių strategiją.</t>
  </si>
  <si>
    <t>Reprezentacinių videofilmų kūrimas</t>
  </si>
  <si>
    <t>5.5</t>
  </si>
  <si>
    <t>2.1</t>
  </si>
  <si>
    <t>Lietuvos savivaldybių asociacijos nario mokestis</t>
  </si>
  <si>
    <t>2015-2017 metų strateginio veiklos plano</t>
  </si>
  <si>
    <t xml:space="preserve"> 2015-2017 M. MARIJAMPOLĖS SAVIVALDYBĖS</t>
  </si>
  <si>
    <t>Asignavimai biudžetiniams 2015-iesiems metams</t>
  </si>
  <si>
    <t>Numatomi 2017-ųjų metų asignavimai</t>
  </si>
  <si>
    <t>2017m.</t>
  </si>
  <si>
    <t xml:space="preserve"> Kompiuterinės technikos ir licenzijuotos programinės įrangos įsigijimas</t>
  </si>
  <si>
    <t xml:space="preserve">Informacinių technologijų ir elektroninių paslaugų plėtojimas Savivaldybės administracijoje: </t>
  </si>
  <si>
    <t xml:space="preserve"> Kompiuterinės technikos ir programinės įrangos priežiūra</t>
  </si>
  <si>
    <t>Gerinti asmenų aptarnavimo „Vieno langelio" principu kokybę, suteikti paslaugas vietoje, nenukreipiant jų kitiems įstaigos tarnautojams ar darbuotojams</t>
  </si>
  <si>
    <t>Diegti savivaldybės administracijoje modernias informacines sistemas, plėsti e-paslaugų spektrą bei mažinti administracinę naštą</t>
  </si>
  <si>
    <t>5.2.</t>
  </si>
  <si>
    <t>Skatinti asmenis atlikti informacinio įsipareigojimo veiksmus naudojantis elektroninėmis paslaugomis Savivaldybės interneto svetainėje</t>
  </si>
  <si>
    <t>2015-ųjų metų asignavimų planas</t>
  </si>
  <si>
    <t>Numatomi 2016- ųjų metų asignavimai</t>
  </si>
  <si>
    <t>02.06.01-03 Diegti savivaldybės administracijoje modernias informacines sistemas, plėsti e-paslaugų spektrą bei mažinti administracinę naštą</t>
  </si>
  <si>
    <t>P-02-06-01-03-03</t>
  </si>
  <si>
    <t>P-02-06-01-03-04</t>
  </si>
  <si>
    <t>Perkeltų į elektroninę erdvę paslaugų skaičius, vnt.</t>
  </si>
  <si>
    <t>Įsigyta programinės įrangos licenzijų skaičius, vnt.</t>
  </si>
  <si>
    <t>Įdiegta priemonių, mažinančių administracinę naštą, vnt.</t>
  </si>
  <si>
    <t>Prisijungta prie valstybės institucijų informacinių sistemų (Gyventojų registro, Regitros, Registrų centro), tūkst.kartų</t>
  </si>
  <si>
    <t>P-02-06-01-02-02</t>
  </si>
  <si>
    <t>P-02-06-01-02-03</t>
  </si>
  <si>
    <t>Teisiškai įregistruota objektų skaičius, vnt.</t>
  </si>
  <si>
    <t>Privatizuota objektų skaičius, vnt.</t>
  </si>
  <si>
    <t>02.06.01-02 Užtikrinti efektyvų Savivaldybei nuosavybės teise priklausančio ir patikėjimo teise valdomo turto naudojimą</t>
  </si>
  <si>
    <t>Užtikrinti efektyvų Savivaldybei nuosavybės teise priklausančio ir patikėjimo teise valdomo turto naudojimą</t>
  </si>
  <si>
    <t>Studijų rėmimo fondo naudojimas</t>
  </si>
  <si>
    <t>Socialinio būsto fondo kaita Marijampolės savivaldybėje (socialinių būstų sk.)</t>
  </si>
  <si>
    <t>Savivaldybės oficialios informacijos skelbimas spaudoje, interneto svetainėse, per televiziją bei radiją</t>
  </si>
  <si>
    <t>VšĮ Nemuno euroregiono dalininko nario mokestis</t>
  </si>
  <si>
    <t>Įsigyta suvenyrų, vnt.</t>
  </si>
  <si>
    <t>P-02-06-02-02-04</t>
  </si>
  <si>
    <t>Užsienio šalių partnerių priėmimai ir kitos reprezentacinės išlaidos:</t>
  </si>
  <si>
    <t>4.1.</t>
  </si>
  <si>
    <t>Eur</t>
  </si>
  <si>
    <t>Reguliariai peržiūrėti ir koreguoti administracinių paslaugų teikimo aprašymus, atnaujintą informaciją skelbti Savivaldybės interneto svetainėje</t>
  </si>
  <si>
    <t>Savivaldybės administracijos veiklos užtikrinimas:</t>
  </si>
  <si>
    <t>Kaimiškosios seniūnijos</t>
  </si>
  <si>
    <t xml:space="preserve">Administracija </t>
  </si>
  <si>
    <r>
      <t xml:space="preserve">VALDYMO KOKYBĖS TOBULINIMO IR PAGRINDINIŲ FUNKCIJŲ VYKDYMO PROGRAMOS (Nr.06) TIKSLAI, UŽDAVINIAI, PRIEMONĖS IR ASIGNAVIMAI                                                                                                              </t>
    </r>
    <r>
      <rPr>
        <sz val="11"/>
        <rFont val="Times New Roman"/>
        <family val="1"/>
      </rPr>
      <t xml:space="preserve">
</t>
    </r>
  </si>
  <si>
    <t>Socialinio būsto fondo plėtra</t>
  </si>
  <si>
    <t>Savivaldybės turto valdymo išlaidos (gyvenamųjų ir negyvenamųjų patalpų remontas, turto inventorizacija, žemės sklypų geodeziniai matavimai, teisinė registracija, nuosavybės teise priklausančių patalpų išlaikymo išlaidos, kt.)</t>
  </si>
  <si>
    <t>Kt.</t>
  </si>
  <si>
    <t>Kitos lėšos (Kt.)</t>
  </si>
  <si>
    <t>Gyventojų, pasinaudojusių teikiamomis elektroninėmis paslaugomis skaičius, tūkst.vnt.</t>
  </si>
  <si>
    <r>
      <t>Įstaigų pajamos už suteiktas paslaugas</t>
    </r>
    <r>
      <rPr>
        <b/>
        <sz val="9"/>
        <rFont val="Times New Roman"/>
        <family val="1"/>
        <charset val="186"/>
      </rPr>
      <t xml:space="preserve"> SB(SP)</t>
    </r>
  </si>
  <si>
    <r>
      <t xml:space="preserve"> 2.1.1.3. Įstaigų pajamos už suteiktas paslaugas </t>
    </r>
    <r>
      <rPr>
        <b/>
        <sz val="10"/>
        <rFont val="Times New Roman"/>
        <family val="1"/>
        <charset val="186"/>
      </rPr>
      <t>SB(SP)</t>
    </r>
  </si>
  <si>
    <r>
      <t xml:space="preserve">2.2.3. Valstybės biudžeto lėšos </t>
    </r>
    <r>
      <rPr>
        <b/>
        <sz val="10"/>
        <rFont val="Times New Roman"/>
        <family val="1"/>
      </rPr>
      <t>LRVB</t>
    </r>
  </si>
  <si>
    <r>
      <t xml:space="preserve">2.2.4. Paskolos lėšos </t>
    </r>
    <r>
      <rPr>
        <b/>
        <sz val="10"/>
        <rFont val="Times New Roman"/>
        <family val="1"/>
      </rPr>
      <t>P</t>
    </r>
  </si>
  <si>
    <r>
      <t xml:space="preserve">2.2.5. Kiti finansavimo šaltiniai </t>
    </r>
    <r>
      <rPr>
        <b/>
        <sz val="10"/>
        <rFont val="Times New Roman"/>
        <family val="1"/>
      </rPr>
      <t>Kt</t>
    </r>
  </si>
  <si>
    <t>09</t>
  </si>
  <si>
    <t>08</t>
  </si>
  <si>
    <t>10</t>
  </si>
</sst>
</file>

<file path=xl/styles.xml><?xml version="1.0" encoding="utf-8"?>
<styleSheet xmlns="http://schemas.openxmlformats.org/spreadsheetml/2006/main">
  <numFmts count="1">
    <numFmt numFmtId="172" formatCode="0.0"/>
  </numFmts>
  <fonts count="38">
    <font>
      <sz val="10"/>
      <name val="Arial"/>
      <charset val="186"/>
    </font>
    <font>
      <sz val="10"/>
      <name val="Arial"/>
      <charset val="186"/>
    </font>
    <font>
      <sz val="10"/>
      <name val="Times New Roman"/>
      <family val="1"/>
    </font>
    <font>
      <b/>
      <sz val="10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b/>
      <sz val="11"/>
      <name val="Times New Roman"/>
      <family val="1"/>
    </font>
    <font>
      <b/>
      <sz val="9"/>
      <name val="Times New Roman"/>
      <family val="1"/>
    </font>
    <font>
      <sz val="7"/>
      <name val="Times New Roman"/>
      <family val="1"/>
    </font>
    <font>
      <sz val="9"/>
      <name val="Times New Roman"/>
      <family val="1"/>
    </font>
    <font>
      <sz val="8"/>
      <name val="Arial"/>
      <charset val="186"/>
    </font>
    <font>
      <b/>
      <sz val="12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0"/>
      <name val="Arial"/>
      <charset val="186"/>
    </font>
    <font>
      <sz val="12"/>
      <name val="Arial"/>
      <charset val="186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9"/>
      <name val="Times New Roman"/>
      <family val="1"/>
    </font>
    <font>
      <b/>
      <sz val="10"/>
      <name val="Times New Roman"/>
      <family val="1"/>
      <charset val="186"/>
    </font>
    <font>
      <b/>
      <sz val="10"/>
      <name val="Arial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sz val="10"/>
      <name val="Arial"/>
      <charset val="186"/>
    </font>
    <font>
      <sz val="10"/>
      <color indexed="10"/>
      <name val="Times New Roman"/>
      <family val="1"/>
    </font>
    <font>
      <sz val="10"/>
      <color indexed="10"/>
      <name val="Arial"/>
      <charset val="186"/>
    </font>
    <font>
      <b/>
      <sz val="10"/>
      <color indexed="10"/>
      <name val="Times New Roman"/>
      <family val="1"/>
    </font>
    <font>
      <b/>
      <sz val="9"/>
      <name val="Times New Roman"/>
      <family val="1"/>
      <charset val="186"/>
    </font>
    <font>
      <b/>
      <sz val="12"/>
      <color indexed="8"/>
      <name val="Times New Roman"/>
      <family val="1"/>
      <charset val="186"/>
    </font>
    <font>
      <sz val="12"/>
      <color indexed="8"/>
      <name val="Times New Roman"/>
      <family val="1"/>
      <charset val="186"/>
    </font>
    <font>
      <sz val="12"/>
      <color indexed="10"/>
      <name val="Times New Roman"/>
      <family val="1"/>
      <charset val="186"/>
    </font>
    <font>
      <b/>
      <sz val="12"/>
      <color indexed="10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name val="Arial"/>
      <charset val="186"/>
    </font>
    <font>
      <sz val="8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/>
      <right style="thick">
        <color indexed="64"/>
      </right>
      <top/>
      <bottom style="thin">
        <color indexed="8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</borders>
  <cellStyleXfs count="1">
    <xf numFmtId="0" fontId="0" fillId="0" borderId="0"/>
  </cellStyleXfs>
  <cellXfs count="571">
    <xf numFmtId="0" fontId="0" fillId="0" borderId="0" xfId="0"/>
    <xf numFmtId="0" fontId="4" fillId="0" borderId="0" xfId="0" applyFont="1" applyBorder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NumberFormat="1" applyFont="1" applyAlignment="1">
      <alignment vertical="top"/>
    </xf>
    <xf numFmtId="0" fontId="4" fillId="0" borderId="0" xfId="0" applyFont="1" applyAlignment="1">
      <alignment horizontal="center" vertical="top"/>
    </xf>
    <xf numFmtId="49" fontId="7" fillId="2" borderId="1" xfId="0" applyNumberFormat="1" applyFont="1" applyFill="1" applyBorder="1" applyAlignment="1">
      <alignment horizontal="center" vertical="top"/>
    </xf>
    <xf numFmtId="0" fontId="4" fillId="0" borderId="0" xfId="0" applyFont="1" applyBorder="1" applyAlignment="1">
      <alignment horizontal="left" vertical="top"/>
    </xf>
    <xf numFmtId="0" fontId="4" fillId="0" borderId="0" xfId="0" applyFont="1" applyFill="1" applyBorder="1" applyAlignment="1">
      <alignment vertical="top"/>
    </xf>
    <xf numFmtId="49" fontId="7" fillId="2" borderId="2" xfId="0" applyNumberFormat="1" applyFont="1" applyFill="1" applyBorder="1" applyAlignment="1">
      <alignment horizontal="center" vertical="top"/>
    </xf>
    <xf numFmtId="49" fontId="7" fillId="2" borderId="3" xfId="0" applyNumberFormat="1" applyFont="1" applyFill="1" applyBorder="1" applyAlignment="1">
      <alignment horizontal="center" vertical="top"/>
    </xf>
    <xf numFmtId="49" fontId="7" fillId="2" borderId="4" xfId="0" applyNumberFormat="1" applyFont="1" applyFill="1" applyBorder="1" applyAlignment="1">
      <alignment horizontal="center" vertical="top"/>
    </xf>
    <xf numFmtId="49" fontId="7" fillId="2" borderId="5" xfId="0" applyNumberFormat="1" applyFont="1" applyFill="1" applyBorder="1" applyAlignment="1">
      <alignment horizontal="center" vertical="top"/>
    </xf>
    <xf numFmtId="0" fontId="9" fillId="3" borderId="0" xfId="0" applyFont="1" applyFill="1" applyAlignment="1">
      <alignment vertical="top"/>
    </xf>
    <xf numFmtId="0" fontId="7" fillId="0" borderId="0" xfId="0" applyFont="1" applyBorder="1" applyAlignment="1">
      <alignment horizontal="right" vertical="top" wrapText="1"/>
    </xf>
    <xf numFmtId="0" fontId="0" fillId="0" borderId="0" xfId="0" applyBorder="1" applyAlignment="1">
      <alignment horizontal="right" vertical="top" wrapText="1"/>
    </xf>
    <xf numFmtId="172" fontId="5" fillId="0" borderId="0" xfId="0" applyNumberFormat="1" applyFont="1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4" fillId="0" borderId="0" xfId="0" applyFont="1" applyBorder="1" applyAlignment="1">
      <alignment horizontal="right" vertical="top"/>
    </xf>
    <xf numFmtId="49" fontId="2" fillId="0" borderId="0" xfId="0" applyNumberFormat="1" applyFont="1" applyFill="1" applyBorder="1" applyAlignment="1">
      <alignment vertical="top"/>
    </xf>
    <xf numFmtId="49" fontId="2" fillId="0" borderId="0" xfId="0" applyNumberFormat="1" applyFont="1" applyFill="1" applyBorder="1" applyAlignment="1">
      <alignment horizontal="right" vertical="top"/>
    </xf>
    <xf numFmtId="49" fontId="3" fillId="0" borderId="0" xfId="0" applyNumberFormat="1" applyFont="1" applyFill="1" applyBorder="1" applyAlignment="1">
      <alignment horizontal="right" vertical="top"/>
    </xf>
    <xf numFmtId="172" fontId="3" fillId="0" borderId="0" xfId="0" applyNumberFormat="1" applyFont="1" applyFill="1" applyBorder="1" applyAlignment="1">
      <alignment horizontal="center" vertical="top"/>
    </xf>
    <xf numFmtId="172" fontId="3" fillId="0" borderId="0" xfId="0" applyNumberFormat="1" applyFont="1" applyFill="1" applyBorder="1" applyAlignment="1">
      <alignment vertical="top"/>
    </xf>
    <xf numFmtId="0" fontId="2" fillId="0" borderId="0" xfId="0" applyFont="1" applyFill="1" applyBorder="1" applyAlignment="1">
      <alignment horizontal="center" vertical="top"/>
    </xf>
    <xf numFmtId="0" fontId="9" fillId="0" borderId="0" xfId="0" applyFont="1" applyFill="1" applyAlignment="1">
      <alignment vertical="top"/>
    </xf>
    <xf numFmtId="0" fontId="13" fillId="0" borderId="0" xfId="0" applyFont="1"/>
    <xf numFmtId="0" fontId="0" fillId="0" borderId="0" xfId="0" applyFill="1"/>
    <xf numFmtId="172" fontId="6" fillId="0" borderId="0" xfId="0" applyNumberFormat="1" applyFont="1" applyFill="1" applyBorder="1" applyAlignment="1">
      <alignment horizontal="center" vertical="top" wrapText="1"/>
    </xf>
    <xf numFmtId="0" fontId="16" fillId="0" borderId="0" xfId="0" applyFont="1"/>
    <xf numFmtId="0" fontId="11" fillId="0" borderId="0" xfId="0" applyFont="1" applyAlignment="1">
      <alignment horizontal="center"/>
    </xf>
    <xf numFmtId="0" fontId="9" fillId="0" borderId="0" xfId="0" applyFont="1"/>
    <xf numFmtId="0" fontId="19" fillId="0" borderId="0" xfId="0" applyFont="1" applyBorder="1"/>
    <xf numFmtId="0" fontId="9" fillId="0" borderId="0" xfId="0" applyFont="1" applyAlignment="1"/>
    <xf numFmtId="0" fontId="2" fillId="0" borderId="0" xfId="0" applyFont="1" applyAlignment="1">
      <alignment horizontal="left" vertical="top"/>
    </xf>
    <xf numFmtId="172" fontId="0" fillId="0" borderId="0" xfId="0" applyNumberFormat="1"/>
    <xf numFmtId="0" fontId="2" fillId="0" borderId="6" xfId="0" applyFont="1" applyBorder="1" applyAlignment="1">
      <alignment vertical="top" wrapText="1"/>
    </xf>
    <xf numFmtId="0" fontId="3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top" wrapText="1"/>
    </xf>
    <xf numFmtId="0" fontId="2" fillId="0" borderId="9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3" fillId="0" borderId="7" xfId="0" applyFont="1" applyBorder="1" applyAlignment="1">
      <alignment vertical="top" wrapText="1"/>
    </xf>
    <xf numFmtId="0" fontId="3" fillId="4" borderId="8" xfId="0" applyFont="1" applyFill="1" applyBorder="1" applyAlignment="1">
      <alignment vertical="center" wrapText="1"/>
    </xf>
    <xf numFmtId="0" fontId="3" fillId="0" borderId="8" xfId="0" applyFont="1" applyBorder="1" applyAlignment="1">
      <alignment vertical="top" wrapText="1"/>
    </xf>
    <xf numFmtId="0" fontId="3" fillId="0" borderId="11" xfId="0" applyFont="1" applyBorder="1" applyAlignment="1">
      <alignment vertical="top" wrapText="1"/>
    </xf>
    <xf numFmtId="0" fontId="3" fillId="4" borderId="7" xfId="0" applyFont="1" applyFill="1" applyBorder="1" applyAlignment="1">
      <alignment vertical="center" wrapText="1"/>
    </xf>
    <xf numFmtId="0" fontId="3" fillId="5" borderId="12" xfId="0" applyFont="1" applyFill="1" applyBorder="1" applyAlignment="1">
      <alignment vertical="center" wrapText="1"/>
    </xf>
    <xf numFmtId="0" fontId="3" fillId="5" borderId="12" xfId="0" applyFont="1" applyFill="1" applyBorder="1" applyAlignment="1">
      <alignment vertical="top" wrapText="1"/>
    </xf>
    <xf numFmtId="49" fontId="3" fillId="2" borderId="5" xfId="0" applyNumberFormat="1" applyFont="1" applyFill="1" applyBorder="1" applyAlignment="1">
      <alignment horizontal="center" vertical="top"/>
    </xf>
    <xf numFmtId="0" fontId="2" fillId="0" borderId="13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2" fillId="0" borderId="14" xfId="0" applyFont="1" applyFill="1" applyBorder="1" applyAlignment="1">
      <alignment horizontal="center" vertical="top" wrapText="1"/>
    </xf>
    <xf numFmtId="0" fontId="3" fillId="4" borderId="15" xfId="0" applyFont="1" applyFill="1" applyBorder="1" applyAlignment="1">
      <alignment horizontal="center" vertical="top"/>
    </xf>
    <xf numFmtId="0" fontId="4" fillId="0" borderId="13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/>
    </xf>
    <xf numFmtId="0" fontId="3" fillId="4" borderId="16" xfId="0" applyFont="1" applyFill="1" applyBorder="1" applyAlignment="1">
      <alignment horizontal="center" vertical="top"/>
    </xf>
    <xf numFmtId="0" fontId="3" fillId="4" borderId="14" xfId="0" applyFont="1" applyFill="1" applyBorder="1" applyAlignment="1">
      <alignment horizontal="center" vertical="top"/>
    </xf>
    <xf numFmtId="0" fontId="2" fillId="0" borderId="17" xfId="0" applyFont="1" applyFill="1" applyBorder="1" applyAlignment="1">
      <alignment horizontal="center" vertical="top" wrapText="1"/>
    </xf>
    <xf numFmtId="0" fontId="14" fillId="0" borderId="18" xfId="0" applyFont="1" applyBorder="1" applyAlignment="1">
      <alignment horizontal="center" vertical="top" wrapText="1"/>
    </xf>
    <xf numFmtId="49" fontId="7" fillId="6" borderId="19" xfId="0" applyNumberFormat="1" applyFont="1" applyFill="1" applyBorder="1" applyAlignment="1">
      <alignment horizontal="center" vertical="top"/>
    </xf>
    <xf numFmtId="49" fontId="7" fillId="6" borderId="20" xfId="0" applyNumberFormat="1" applyFont="1" applyFill="1" applyBorder="1" applyAlignment="1">
      <alignment horizontal="center" vertical="top"/>
    </xf>
    <xf numFmtId="49" fontId="7" fillId="6" borderId="21" xfId="0" applyNumberFormat="1" applyFont="1" applyFill="1" applyBorder="1" applyAlignment="1">
      <alignment horizontal="center" vertical="top"/>
    </xf>
    <xf numFmtId="0" fontId="2" fillId="0" borderId="0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24" fillId="0" borderId="8" xfId="0" applyFont="1" applyBorder="1" applyAlignment="1">
      <alignment vertical="top" wrapText="1"/>
    </xf>
    <xf numFmtId="0" fontId="24" fillId="0" borderId="23" xfId="0" applyFont="1" applyBorder="1" applyAlignment="1">
      <alignment vertical="top" wrapText="1"/>
    </xf>
    <xf numFmtId="0" fontId="2" fillId="0" borderId="24" xfId="0" applyFont="1" applyBorder="1" applyAlignment="1">
      <alignment vertical="top" wrapText="1"/>
    </xf>
    <xf numFmtId="0" fontId="23" fillId="0" borderId="0" xfId="0" applyFont="1" applyAlignment="1"/>
    <xf numFmtId="0" fontId="26" fillId="0" borderId="0" xfId="0" applyFont="1" applyAlignment="1"/>
    <xf numFmtId="172" fontId="27" fillId="0" borderId="25" xfId="0" applyNumberFormat="1" applyFont="1" applyFill="1" applyBorder="1" applyAlignment="1">
      <alignment horizontal="center" vertical="center"/>
    </xf>
    <xf numFmtId="172" fontId="27" fillId="0" borderId="26" xfId="0" applyNumberFormat="1" applyFont="1" applyBorder="1" applyAlignment="1">
      <alignment horizontal="center" vertical="center"/>
    </xf>
    <xf numFmtId="172" fontId="27" fillId="0" borderId="27" xfId="0" applyNumberFormat="1" applyFont="1" applyBorder="1" applyAlignment="1">
      <alignment horizontal="center" vertical="center"/>
    </xf>
    <xf numFmtId="172" fontId="27" fillId="0" borderId="28" xfId="0" applyNumberFormat="1" applyFont="1" applyBorder="1" applyAlignment="1">
      <alignment horizontal="center" vertical="center"/>
    </xf>
    <xf numFmtId="172" fontId="27" fillId="0" borderId="25" xfId="0" applyNumberFormat="1" applyFont="1" applyBorder="1" applyAlignment="1">
      <alignment horizontal="center" vertical="center"/>
    </xf>
    <xf numFmtId="172" fontId="27" fillId="0" borderId="29" xfId="0" applyNumberFormat="1" applyFont="1" applyFill="1" applyBorder="1" applyAlignment="1">
      <alignment horizontal="center" vertical="center"/>
    </xf>
    <xf numFmtId="49" fontId="7" fillId="2" borderId="30" xfId="0" applyNumberFormat="1" applyFont="1" applyFill="1" applyBorder="1" applyAlignment="1">
      <alignment horizontal="center" vertical="top"/>
    </xf>
    <xf numFmtId="0" fontId="9" fillId="0" borderId="30" xfId="0" applyFont="1" applyBorder="1" applyAlignment="1">
      <alignment horizontal="center" vertical="center" textRotation="90" wrapText="1"/>
    </xf>
    <xf numFmtId="0" fontId="9" fillId="0" borderId="30" xfId="0" applyFont="1" applyFill="1" applyBorder="1" applyAlignment="1">
      <alignment horizontal="center" vertical="center" textRotation="90" wrapText="1"/>
    </xf>
    <xf numFmtId="0" fontId="2" fillId="0" borderId="17" xfId="0" applyFont="1" applyBorder="1" applyAlignment="1">
      <alignment horizontal="center" vertical="top"/>
    </xf>
    <xf numFmtId="0" fontId="2" fillId="0" borderId="31" xfId="0" applyFont="1" applyBorder="1" applyAlignment="1">
      <alignment horizontal="center" vertical="top"/>
    </xf>
    <xf numFmtId="0" fontId="2" fillId="0" borderId="32" xfId="0" applyFont="1" applyFill="1" applyBorder="1" applyAlignment="1">
      <alignment horizontal="center" vertical="top" wrapText="1"/>
    </xf>
    <xf numFmtId="49" fontId="7" fillId="6" borderId="33" xfId="0" applyNumberFormat="1" applyFont="1" applyFill="1" applyBorder="1" applyAlignment="1">
      <alignment horizontal="center" vertical="top"/>
    </xf>
    <xf numFmtId="49" fontId="7" fillId="6" borderId="33" xfId="0" applyNumberFormat="1" applyFont="1" applyFill="1" applyBorder="1" applyAlignment="1">
      <alignment horizontal="center" vertical="top" wrapText="1"/>
    </xf>
    <xf numFmtId="49" fontId="9" fillId="6" borderId="21" xfId="0" applyNumberFormat="1" applyFont="1" applyFill="1" applyBorder="1" applyAlignment="1">
      <alignment horizontal="center" vertical="top"/>
    </xf>
    <xf numFmtId="49" fontId="7" fillId="5" borderId="33" xfId="0" applyNumberFormat="1" applyFont="1" applyFill="1" applyBorder="1" applyAlignment="1">
      <alignment horizontal="center" vertical="top"/>
    </xf>
    <xf numFmtId="0" fontId="23" fillId="0" borderId="0" xfId="0" applyFont="1" applyAlignment="1">
      <alignment horizontal="center"/>
    </xf>
    <xf numFmtId="0" fontId="31" fillId="0" borderId="27" xfId="0" applyFont="1" applyBorder="1" applyAlignment="1">
      <alignment horizontal="center" vertical="top" wrapText="1"/>
    </xf>
    <xf numFmtId="0" fontId="32" fillId="0" borderId="27" xfId="0" applyFont="1" applyBorder="1" applyAlignment="1">
      <alignment horizontal="center" vertical="top" wrapText="1"/>
    </xf>
    <xf numFmtId="0" fontId="31" fillId="0" borderId="27" xfId="0" applyFont="1" applyBorder="1" applyAlignment="1">
      <alignment vertical="top" wrapText="1"/>
    </xf>
    <xf numFmtId="0" fontId="23" fillId="0" borderId="27" xfId="0" applyFont="1" applyBorder="1" applyAlignment="1">
      <alignment vertical="top" wrapText="1"/>
    </xf>
    <xf numFmtId="49" fontId="7" fillId="6" borderId="34" xfId="0" applyNumberFormat="1" applyFont="1" applyFill="1" applyBorder="1" applyAlignment="1">
      <alignment horizontal="center" vertical="top"/>
    </xf>
    <xf numFmtId="0" fontId="23" fillId="0" borderId="0" xfId="0" applyFont="1" applyAlignment="1">
      <alignment horizontal="left"/>
    </xf>
    <xf numFmtId="0" fontId="26" fillId="0" borderId="0" xfId="0" applyFont="1" applyAlignment="1">
      <alignment horizontal="left"/>
    </xf>
    <xf numFmtId="0" fontId="0" fillId="0" borderId="0" xfId="0" applyAlignment="1"/>
    <xf numFmtId="49" fontId="7" fillId="6" borderId="26" xfId="0" applyNumberFormat="1" applyFont="1" applyFill="1" applyBorder="1" applyAlignment="1">
      <alignment horizontal="center" vertical="top" wrapText="1"/>
    </xf>
    <xf numFmtId="0" fontId="2" fillId="0" borderId="35" xfId="0" applyFont="1" applyFill="1" applyBorder="1" applyAlignment="1">
      <alignment horizontal="center" vertical="top" wrapText="1"/>
    </xf>
    <xf numFmtId="0" fontId="0" fillId="0" borderId="36" xfId="0" applyBorder="1"/>
    <xf numFmtId="0" fontId="2" fillId="0" borderId="0" xfId="0" applyFont="1" applyAlignment="1">
      <alignment vertical="top"/>
    </xf>
    <xf numFmtId="172" fontId="27" fillId="3" borderId="17" xfId="0" applyNumberFormat="1" applyFont="1" applyFill="1" applyBorder="1" applyAlignment="1">
      <alignment horizontal="center" vertical="center" wrapText="1"/>
    </xf>
    <xf numFmtId="172" fontId="27" fillId="0" borderId="37" xfId="0" applyNumberFormat="1" applyFont="1" applyBorder="1" applyAlignment="1">
      <alignment horizontal="center" vertical="center"/>
    </xf>
    <xf numFmtId="172" fontId="27" fillId="3" borderId="31" xfId="0" applyNumberFormat="1" applyFont="1" applyFill="1" applyBorder="1" applyAlignment="1">
      <alignment horizontal="center" vertical="center" wrapText="1"/>
    </xf>
    <xf numFmtId="0" fontId="33" fillId="0" borderId="27" xfId="0" applyFont="1" applyBorder="1" applyAlignment="1">
      <alignment vertical="top" wrapText="1"/>
    </xf>
    <xf numFmtId="0" fontId="34" fillId="0" borderId="27" xfId="0" applyFont="1" applyBorder="1" applyAlignment="1">
      <alignment vertical="top" wrapText="1"/>
    </xf>
    <xf numFmtId="0" fontId="4" fillId="0" borderId="0" xfId="0" applyFont="1" applyFill="1" applyBorder="1" applyAlignment="1">
      <alignment horizontal="center" vertical="top" wrapText="1"/>
    </xf>
    <xf numFmtId="0" fontId="1" fillId="0" borderId="27" xfId="0" applyFont="1" applyBorder="1"/>
    <xf numFmtId="0" fontId="2" fillId="0" borderId="38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49" fontId="4" fillId="0" borderId="38" xfId="0" applyNumberFormat="1" applyFont="1" applyBorder="1" applyAlignment="1">
      <alignment horizontal="center" vertical="top"/>
    </xf>
    <xf numFmtId="0" fontId="2" fillId="0" borderId="22" xfId="0" applyFont="1" applyFill="1" applyBorder="1" applyAlignment="1">
      <alignment horizontal="center" vertical="top"/>
    </xf>
    <xf numFmtId="0" fontId="3" fillId="4" borderId="39" xfId="0" applyFont="1" applyFill="1" applyBorder="1" applyAlignment="1">
      <alignment horizontal="center" vertical="top"/>
    </xf>
    <xf numFmtId="0" fontId="2" fillId="0" borderId="39" xfId="0" applyFont="1" applyFill="1" applyBorder="1" applyAlignment="1">
      <alignment vertical="top"/>
    </xf>
    <xf numFmtId="0" fontId="0" fillId="0" borderId="40" xfId="0" applyBorder="1" applyAlignment="1">
      <alignment vertical="top"/>
    </xf>
    <xf numFmtId="0" fontId="0" fillId="0" borderId="34" xfId="0" applyBorder="1" applyAlignment="1">
      <alignment vertical="top"/>
    </xf>
    <xf numFmtId="0" fontId="2" fillId="0" borderId="41" xfId="0" applyFont="1" applyBorder="1" applyAlignment="1">
      <alignment horizontal="center" vertical="top" wrapText="1"/>
    </xf>
    <xf numFmtId="0" fontId="3" fillId="4" borderId="42" xfId="0" applyFont="1" applyFill="1" applyBorder="1" applyAlignment="1">
      <alignment horizontal="center" vertical="top"/>
    </xf>
    <xf numFmtId="0" fontId="2" fillId="0" borderId="43" xfId="0" applyFont="1" applyFill="1" applyBorder="1" applyAlignment="1">
      <alignment horizontal="center" vertical="top" wrapText="1"/>
    </xf>
    <xf numFmtId="0" fontId="3" fillId="0" borderId="42" xfId="0" applyFont="1" applyFill="1" applyBorder="1" applyAlignment="1">
      <alignment horizontal="center" vertical="top"/>
    </xf>
    <xf numFmtId="1" fontId="27" fillId="0" borderId="25" xfId="0" applyNumberFormat="1" applyFont="1" applyFill="1" applyBorder="1" applyAlignment="1">
      <alignment horizontal="center" vertical="top"/>
    </xf>
    <xf numFmtId="1" fontId="27" fillId="0" borderId="2" xfId="0" applyNumberFormat="1" applyFont="1" applyFill="1" applyBorder="1" applyAlignment="1">
      <alignment horizontal="center" vertical="top"/>
    </xf>
    <xf numFmtId="1" fontId="29" fillId="0" borderId="2" xfId="0" applyNumberFormat="1" applyFont="1" applyFill="1" applyBorder="1" applyAlignment="1">
      <alignment horizontal="center" vertical="top"/>
    </xf>
    <xf numFmtId="1" fontId="3" fillId="4" borderId="44" xfId="0" applyNumberFormat="1" applyFont="1" applyFill="1" applyBorder="1" applyAlignment="1">
      <alignment horizontal="center" vertical="top"/>
    </xf>
    <xf numFmtId="1" fontId="3" fillId="4" borderId="45" xfId="0" applyNumberFormat="1" applyFont="1" applyFill="1" applyBorder="1" applyAlignment="1">
      <alignment horizontal="center" vertical="top"/>
    </xf>
    <xf numFmtId="1" fontId="3" fillId="4" borderId="46" xfId="0" applyNumberFormat="1" applyFont="1" applyFill="1" applyBorder="1" applyAlignment="1">
      <alignment horizontal="center" vertical="top"/>
    </xf>
    <xf numFmtId="1" fontId="3" fillId="4" borderId="15" xfId="0" applyNumberFormat="1" applyFont="1" applyFill="1" applyBorder="1" applyAlignment="1">
      <alignment horizontal="center" vertical="top"/>
    </xf>
    <xf numFmtId="1" fontId="3" fillId="4" borderId="16" xfId="0" applyNumberFormat="1" applyFont="1" applyFill="1" applyBorder="1" applyAlignment="1">
      <alignment horizontal="center" vertical="top"/>
    </xf>
    <xf numFmtId="1" fontId="3" fillId="2" borderId="33" xfId="0" applyNumberFormat="1" applyFont="1" applyFill="1" applyBorder="1" applyAlignment="1">
      <alignment horizontal="center" vertical="top"/>
    </xf>
    <xf numFmtId="1" fontId="2" fillId="0" borderId="25" xfId="0" applyNumberFormat="1" applyFont="1" applyFill="1" applyBorder="1" applyAlignment="1">
      <alignment horizontal="center" vertical="top"/>
    </xf>
    <xf numFmtId="1" fontId="3" fillId="0" borderId="47" xfId="0" applyNumberFormat="1" applyFont="1" applyFill="1" applyBorder="1" applyAlignment="1">
      <alignment horizontal="center" vertical="top"/>
    </xf>
    <xf numFmtId="1" fontId="2" fillId="0" borderId="48" xfId="0" applyNumberFormat="1" applyFont="1" applyFill="1" applyBorder="1" applyAlignment="1">
      <alignment horizontal="center" vertical="top"/>
    </xf>
    <xf numFmtId="1" fontId="2" fillId="3" borderId="13" xfId="0" applyNumberFormat="1" applyFont="1" applyFill="1" applyBorder="1" applyAlignment="1">
      <alignment horizontal="center" vertical="top"/>
    </xf>
    <xf numFmtId="1" fontId="2" fillId="0" borderId="17" xfId="0" applyNumberFormat="1" applyFont="1" applyFill="1" applyBorder="1" applyAlignment="1">
      <alignment horizontal="center" vertical="top"/>
    </xf>
    <xf numFmtId="1" fontId="2" fillId="0" borderId="20" xfId="0" applyNumberFormat="1" applyFont="1" applyFill="1" applyBorder="1" applyAlignment="1">
      <alignment horizontal="center" vertical="top"/>
    </xf>
    <xf numFmtId="1" fontId="3" fillId="0" borderId="2" xfId="0" applyNumberFormat="1" applyFont="1" applyFill="1" applyBorder="1" applyAlignment="1">
      <alignment horizontal="center" vertical="top"/>
    </xf>
    <xf numFmtId="1" fontId="3" fillId="0" borderId="49" xfId="0" applyNumberFormat="1" applyFont="1" applyFill="1" applyBorder="1" applyAlignment="1">
      <alignment horizontal="center" vertical="top"/>
    </xf>
    <xf numFmtId="1" fontId="3" fillId="0" borderId="50" xfId="0" applyNumberFormat="1" applyFont="1" applyFill="1" applyBorder="1" applyAlignment="1">
      <alignment horizontal="center" vertical="top"/>
    </xf>
    <xf numFmtId="1" fontId="2" fillId="3" borderId="0" xfId="0" applyNumberFormat="1" applyFont="1" applyFill="1" applyBorder="1" applyAlignment="1">
      <alignment horizontal="center" vertical="top"/>
    </xf>
    <xf numFmtId="1" fontId="2" fillId="0" borderId="31" xfId="0" applyNumberFormat="1" applyFont="1" applyFill="1" applyBorder="1" applyAlignment="1">
      <alignment horizontal="center" vertical="top"/>
    </xf>
    <xf numFmtId="1" fontId="3" fillId="6" borderId="51" xfId="0" applyNumberFormat="1" applyFont="1" applyFill="1" applyBorder="1" applyAlignment="1">
      <alignment horizontal="center" vertical="top"/>
    </xf>
    <xf numFmtId="1" fontId="2" fillId="0" borderId="29" xfId="0" applyNumberFormat="1" applyFont="1" applyFill="1" applyBorder="1" applyAlignment="1">
      <alignment horizontal="center" vertical="top" wrapText="1"/>
    </xf>
    <xf numFmtId="1" fontId="2" fillId="0" borderId="25" xfId="0" applyNumberFormat="1" applyFont="1" applyFill="1" applyBorder="1" applyAlignment="1">
      <alignment horizontal="center" vertical="top" wrapText="1"/>
    </xf>
    <xf numFmtId="1" fontId="2" fillId="0" borderId="48" xfId="0" applyNumberFormat="1" applyFont="1" applyFill="1" applyBorder="1" applyAlignment="1">
      <alignment horizontal="center" vertical="top" wrapText="1"/>
    </xf>
    <xf numFmtId="1" fontId="2" fillId="3" borderId="13" xfId="0" applyNumberFormat="1" applyFont="1" applyFill="1" applyBorder="1" applyAlignment="1">
      <alignment horizontal="center" vertical="top" wrapText="1"/>
    </xf>
    <xf numFmtId="1" fontId="2" fillId="3" borderId="17" xfId="0" applyNumberFormat="1" applyFont="1" applyFill="1" applyBorder="1" applyAlignment="1">
      <alignment horizontal="center" vertical="top" wrapText="1"/>
    </xf>
    <xf numFmtId="1" fontId="2" fillId="0" borderId="26" xfId="0" applyNumberFormat="1" applyFont="1" applyFill="1" applyBorder="1" applyAlignment="1">
      <alignment horizontal="center" vertical="top" wrapText="1"/>
    </xf>
    <xf numFmtId="1" fontId="2" fillId="0" borderId="27" xfId="0" applyNumberFormat="1" applyFont="1" applyFill="1" applyBorder="1" applyAlignment="1">
      <alignment horizontal="center" vertical="top" wrapText="1"/>
    </xf>
    <xf numFmtId="1" fontId="2" fillId="0" borderId="52" xfId="0" applyNumberFormat="1" applyFont="1" applyFill="1" applyBorder="1" applyAlignment="1">
      <alignment horizontal="center" vertical="top" wrapText="1"/>
    </xf>
    <xf numFmtId="1" fontId="2" fillId="3" borderId="0" xfId="0" applyNumberFormat="1" applyFont="1" applyFill="1" applyBorder="1" applyAlignment="1">
      <alignment horizontal="center" vertical="top" wrapText="1"/>
    </xf>
    <xf numFmtId="1" fontId="2" fillId="3" borderId="31" xfId="0" applyNumberFormat="1" applyFont="1" applyFill="1" applyBorder="1" applyAlignment="1">
      <alignment horizontal="center" vertical="top" wrapText="1"/>
    </xf>
    <xf numFmtId="1" fontId="3" fillId="4" borderId="34" xfId="0" applyNumberFormat="1" applyFont="1" applyFill="1" applyBorder="1" applyAlignment="1">
      <alignment horizontal="center" vertical="top"/>
    </xf>
    <xf numFmtId="1" fontId="3" fillId="4" borderId="30" xfId="0" applyNumberFormat="1" applyFont="1" applyFill="1" applyBorder="1" applyAlignment="1">
      <alignment horizontal="center" vertical="top"/>
    </xf>
    <xf numFmtId="1" fontId="3" fillId="4" borderId="53" xfId="0" applyNumberFormat="1" applyFont="1" applyFill="1" applyBorder="1" applyAlignment="1">
      <alignment horizontal="center" vertical="top"/>
    </xf>
    <xf numFmtId="1" fontId="3" fillId="4" borderId="54" xfId="0" applyNumberFormat="1" applyFont="1" applyFill="1" applyBorder="1" applyAlignment="1">
      <alignment horizontal="center" vertical="top"/>
    </xf>
    <xf numFmtId="1" fontId="2" fillId="0" borderId="29" xfId="0" applyNumberFormat="1" applyFont="1" applyFill="1" applyBorder="1" applyAlignment="1">
      <alignment horizontal="center" vertical="top"/>
    </xf>
    <xf numFmtId="1" fontId="2" fillId="0" borderId="13" xfId="0" applyNumberFormat="1" applyFont="1" applyFill="1" applyBorder="1" applyAlignment="1">
      <alignment horizontal="center" vertical="top"/>
    </xf>
    <xf numFmtId="1" fontId="14" fillId="0" borderId="55" xfId="0" applyNumberFormat="1" applyFont="1" applyBorder="1" applyAlignment="1"/>
    <xf numFmtId="1" fontId="14" fillId="0" borderId="56" xfId="0" applyNumberFormat="1" applyFont="1" applyBorder="1" applyAlignment="1"/>
    <xf numFmtId="1" fontId="14" fillId="0" borderId="57" xfId="0" applyNumberFormat="1" applyFont="1" applyBorder="1" applyAlignment="1"/>
    <xf numFmtId="1" fontId="14" fillId="0" borderId="36" xfId="0" applyNumberFormat="1" applyFont="1" applyBorder="1" applyAlignment="1"/>
    <xf numFmtId="1" fontId="14" fillId="0" borderId="35" xfId="0" applyNumberFormat="1" applyFont="1" applyBorder="1" applyAlignment="1"/>
    <xf numFmtId="1" fontId="3" fillId="4" borderId="42" xfId="0" applyNumberFormat="1" applyFont="1" applyFill="1" applyBorder="1" applyAlignment="1">
      <alignment horizontal="center" vertical="top"/>
    </xf>
    <xf numFmtId="1" fontId="3" fillId="4" borderId="58" xfId="0" applyNumberFormat="1" applyFont="1" applyFill="1" applyBorder="1" applyAlignment="1">
      <alignment horizontal="center" vertical="top"/>
    </xf>
    <xf numFmtId="1" fontId="3" fillId="4" borderId="51" xfId="0" applyNumberFormat="1" applyFont="1" applyFill="1" applyBorder="1" applyAlignment="1">
      <alignment horizontal="center" vertical="top"/>
    </xf>
    <xf numFmtId="1" fontId="3" fillId="2" borderId="21" xfId="0" applyNumberFormat="1" applyFont="1" applyFill="1" applyBorder="1" applyAlignment="1">
      <alignment horizontal="center" vertical="top"/>
    </xf>
    <xf numFmtId="1" fontId="3" fillId="0" borderId="34" xfId="0" applyNumberFormat="1" applyFont="1" applyFill="1" applyBorder="1" applyAlignment="1">
      <alignment horizontal="center" vertical="top"/>
    </xf>
    <xf numFmtId="1" fontId="29" fillId="0" borderId="30" xfId="0" applyNumberFormat="1" applyFont="1" applyFill="1" applyBorder="1" applyAlignment="1">
      <alignment horizontal="center" vertical="top"/>
    </xf>
    <xf numFmtId="1" fontId="3" fillId="0" borderId="30" xfId="0" applyNumberFormat="1" applyFont="1" applyFill="1" applyBorder="1" applyAlignment="1">
      <alignment horizontal="center" vertical="top"/>
    </xf>
    <xf numFmtId="1" fontId="3" fillId="0" borderId="53" xfId="0" applyNumberFormat="1" applyFont="1" applyFill="1" applyBorder="1" applyAlignment="1">
      <alignment horizontal="center" vertical="top"/>
    </xf>
    <xf numFmtId="1" fontId="3" fillId="0" borderId="54" xfId="0" applyNumberFormat="1" applyFont="1" applyFill="1" applyBorder="1" applyAlignment="1">
      <alignment horizontal="center" vertical="top"/>
    </xf>
    <xf numFmtId="1" fontId="3" fillId="0" borderId="16" xfId="0" applyNumberFormat="1" applyFont="1" applyFill="1" applyBorder="1" applyAlignment="1">
      <alignment horizontal="center" vertical="top"/>
    </xf>
    <xf numFmtId="1" fontId="2" fillId="0" borderId="37" xfId="0" applyNumberFormat="1" applyFont="1" applyFill="1" applyBorder="1" applyAlignment="1">
      <alignment horizontal="center" vertical="top"/>
    </xf>
    <xf numFmtId="1" fontId="2" fillId="0" borderId="41" xfId="0" applyNumberFormat="1" applyFont="1" applyFill="1" applyBorder="1" applyAlignment="1">
      <alignment horizontal="center" vertical="top"/>
    </xf>
    <xf numFmtId="1" fontId="28" fillId="0" borderId="56" xfId="0" applyNumberFormat="1" applyFont="1" applyBorder="1" applyAlignment="1"/>
    <xf numFmtId="1" fontId="2" fillId="0" borderId="55" xfId="0" applyNumberFormat="1" applyFont="1" applyFill="1" applyBorder="1" applyAlignment="1">
      <alignment horizontal="center" vertical="top"/>
    </xf>
    <xf numFmtId="1" fontId="27" fillId="0" borderId="56" xfId="0" applyNumberFormat="1" applyFont="1" applyFill="1" applyBorder="1" applyAlignment="1">
      <alignment horizontal="center" vertical="top"/>
    </xf>
    <xf numFmtId="1" fontId="2" fillId="0" borderId="56" xfId="0" applyNumberFormat="1" applyFont="1" applyFill="1" applyBorder="1" applyAlignment="1">
      <alignment horizontal="center" vertical="top"/>
    </xf>
    <xf numFmtId="1" fontId="2" fillId="0" borderId="59" xfId="0" applyNumberFormat="1" applyFont="1" applyFill="1" applyBorder="1" applyAlignment="1">
      <alignment horizontal="center" vertical="top"/>
    </xf>
    <xf numFmtId="1" fontId="2" fillId="0" borderId="35" xfId="0" applyNumberFormat="1" applyFont="1" applyFill="1" applyBorder="1" applyAlignment="1">
      <alignment horizontal="center" vertical="top"/>
    </xf>
    <xf numFmtId="1" fontId="2" fillId="0" borderId="43" xfId="0" applyNumberFormat="1" applyFont="1" applyFill="1" applyBorder="1" applyAlignment="1">
      <alignment horizontal="center" vertical="top"/>
    </xf>
    <xf numFmtId="1" fontId="28" fillId="0" borderId="55" xfId="0" applyNumberFormat="1" applyFont="1" applyBorder="1" applyAlignment="1"/>
    <xf numFmtId="1" fontId="28" fillId="0" borderId="59" xfId="0" applyNumberFormat="1" applyFont="1" applyBorder="1" applyAlignment="1"/>
    <xf numFmtId="1" fontId="28" fillId="0" borderId="35" xfId="0" applyNumberFormat="1" applyFont="1" applyBorder="1" applyAlignment="1"/>
    <xf numFmtId="1" fontId="28" fillId="0" borderId="57" xfId="0" applyNumberFormat="1" applyFont="1" applyBorder="1" applyAlignment="1"/>
    <xf numFmtId="1" fontId="28" fillId="0" borderId="36" xfId="0" applyNumberFormat="1" applyFont="1" applyBorder="1" applyAlignment="1"/>
    <xf numFmtId="1" fontId="3" fillId="6" borderId="33" xfId="0" applyNumberFormat="1" applyFont="1" applyFill="1" applyBorder="1" applyAlignment="1">
      <alignment horizontal="center" vertical="top"/>
    </xf>
    <xf numFmtId="1" fontId="3" fillId="6" borderId="1" xfId="0" applyNumberFormat="1" applyFont="1" applyFill="1" applyBorder="1" applyAlignment="1">
      <alignment horizontal="center" vertical="top"/>
    </xf>
    <xf numFmtId="1" fontId="3" fillId="6" borderId="60" xfId="0" applyNumberFormat="1" applyFont="1" applyFill="1" applyBorder="1" applyAlignment="1">
      <alignment horizontal="center" vertical="top"/>
    </xf>
    <xf numFmtId="1" fontId="3" fillId="6" borderId="61" xfId="0" applyNumberFormat="1" applyFont="1" applyFill="1" applyBorder="1" applyAlignment="1">
      <alignment horizontal="center" vertical="top"/>
    </xf>
    <xf numFmtId="1" fontId="3" fillId="6" borderId="62" xfId="0" applyNumberFormat="1" applyFont="1" applyFill="1" applyBorder="1" applyAlignment="1">
      <alignment horizontal="center" vertical="top"/>
    </xf>
    <xf numFmtId="1" fontId="3" fillId="5" borderId="33" xfId="0" applyNumberFormat="1" applyFont="1" applyFill="1" applyBorder="1" applyAlignment="1">
      <alignment horizontal="center" vertical="top"/>
    </xf>
    <xf numFmtId="1" fontId="3" fillId="5" borderId="1" xfId="0" applyNumberFormat="1" applyFont="1" applyFill="1" applyBorder="1" applyAlignment="1">
      <alignment horizontal="center" vertical="top"/>
    </xf>
    <xf numFmtId="1" fontId="3" fillId="5" borderId="60" xfId="0" applyNumberFormat="1" applyFont="1" applyFill="1" applyBorder="1" applyAlignment="1">
      <alignment horizontal="center" vertical="top"/>
    </xf>
    <xf numFmtId="1" fontId="3" fillId="5" borderId="61" xfId="0" applyNumberFormat="1" applyFont="1" applyFill="1" applyBorder="1" applyAlignment="1">
      <alignment horizontal="center" vertical="top"/>
    </xf>
    <xf numFmtId="1" fontId="3" fillId="5" borderId="62" xfId="0" applyNumberFormat="1" applyFont="1" applyFill="1" applyBorder="1" applyAlignment="1">
      <alignment horizontal="center" vertical="top"/>
    </xf>
    <xf numFmtId="1" fontId="3" fillId="4" borderId="44" xfId="0" applyNumberFormat="1" applyFont="1" applyFill="1" applyBorder="1" applyAlignment="1">
      <alignment horizontal="center" vertical="center"/>
    </xf>
    <xf numFmtId="1" fontId="3" fillId="4" borderId="32" xfId="0" applyNumberFormat="1" applyFont="1" applyFill="1" applyBorder="1" applyAlignment="1">
      <alignment horizontal="center" vertical="center"/>
    </xf>
    <xf numFmtId="1" fontId="27" fillId="0" borderId="63" xfId="0" applyNumberFormat="1" applyFont="1" applyFill="1" applyBorder="1" applyAlignment="1">
      <alignment vertical="top"/>
    </xf>
    <xf numFmtId="1" fontId="27" fillId="0" borderId="14" xfId="0" applyNumberFormat="1" applyFont="1" applyFill="1" applyBorder="1" applyAlignment="1">
      <alignment vertical="top"/>
    </xf>
    <xf numFmtId="1" fontId="29" fillId="0" borderId="63" xfId="0" applyNumberFormat="1" applyFont="1" applyFill="1" applyBorder="1" applyAlignment="1">
      <alignment horizontal="center" vertical="top"/>
    </xf>
    <xf numFmtId="1" fontId="27" fillId="0" borderId="14" xfId="0" applyNumberFormat="1" applyFont="1" applyFill="1" applyBorder="1" applyAlignment="1">
      <alignment horizontal="center" vertical="top"/>
    </xf>
    <xf numFmtId="1" fontId="0" fillId="0" borderId="2" xfId="0" applyNumberFormat="1" applyBorder="1" applyAlignment="1">
      <alignment vertical="top"/>
    </xf>
    <xf numFmtId="1" fontId="0" fillId="0" borderId="0" xfId="0" applyNumberFormat="1" applyBorder="1" applyAlignment="1">
      <alignment vertical="top"/>
    </xf>
    <xf numFmtId="1" fontId="29" fillId="0" borderId="0" xfId="0" applyNumberFormat="1" applyFont="1" applyFill="1" applyBorder="1" applyAlignment="1">
      <alignment horizontal="center" vertical="top"/>
    </xf>
    <xf numFmtId="1" fontId="27" fillId="0" borderId="64" xfId="0" applyNumberFormat="1" applyFont="1" applyFill="1" applyBorder="1" applyAlignment="1">
      <alignment horizontal="center" vertical="top"/>
    </xf>
    <xf numFmtId="1" fontId="3" fillId="0" borderId="30" xfId="0" applyNumberFormat="1" applyFont="1" applyFill="1" applyBorder="1" applyAlignment="1">
      <alignment horizontal="center" vertical="center"/>
    </xf>
    <xf numFmtId="1" fontId="3" fillId="0" borderId="53" xfId="0" applyNumberFormat="1" applyFont="1" applyFill="1" applyBorder="1" applyAlignment="1">
      <alignment horizontal="center" vertical="center"/>
    </xf>
    <xf numFmtId="1" fontId="7" fillId="2" borderId="21" xfId="0" applyNumberFormat="1" applyFont="1" applyFill="1" applyBorder="1" applyAlignment="1">
      <alignment horizontal="center" vertical="top"/>
    </xf>
    <xf numFmtId="1" fontId="7" fillId="2" borderId="51" xfId="0" applyNumberFormat="1" applyFont="1" applyFill="1" applyBorder="1" applyAlignment="1">
      <alignment horizontal="center" vertical="top"/>
    </xf>
    <xf numFmtId="1" fontId="27" fillId="0" borderId="26" xfId="0" applyNumberFormat="1" applyFont="1" applyFill="1" applyBorder="1" applyAlignment="1">
      <alignment horizontal="center" vertical="center"/>
    </xf>
    <xf numFmtId="1" fontId="27" fillId="0" borderId="27" xfId="0" applyNumberFormat="1" applyFont="1" applyFill="1" applyBorder="1" applyAlignment="1">
      <alignment horizontal="center" vertical="center"/>
    </xf>
    <xf numFmtId="1" fontId="27" fillId="0" borderId="52" xfId="0" applyNumberFormat="1" applyFont="1" applyFill="1" applyBorder="1" applyAlignment="1">
      <alignment horizontal="center" vertical="center"/>
    </xf>
    <xf numFmtId="1" fontId="27" fillId="0" borderId="14" xfId="0" applyNumberFormat="1" applyFont="1" applyFill="1" applyBorder="1" applyAlignment="1">
      <alignment horizontal="center" vertical="center"/>
    </xf>
    <xf numFmtId="1" fontId="2" fillId="0" borderId="26" xfId="0" applyNumberFormat="1" applyFont="1" applyFill="1" applyBorder="1" applyAlignment="1">
      <alignment horizontal="center" vertical="center"/>
    </xf>
    <xf numFmtId="1" fontId="2" fillId="0" borderId="27" xfId="0" applyNumberFormat="1" applyFont="1" applyFill="1" applyBorder="1" applyAlignment="1">
      <alignment horizontal="center" vertical="center"/>
    </xf>
    <xf numFmtId="1" fontId="2" fillId="0" borderId="52" xfId="0" applyNumberFormat="1" applyFont="1" applyFill="1" applyBorder="1" applyAlignment="1">
      <alignment horizontal="center" vertical="center"/>
    </xf>
    <xf numFmtId="1" fontId="3" fillId="4" borderId="63" xfId="0" applyNumberFormat="1" applyFont="1" applyFill="1" applyBorder="1" applyAlignment="1">
      <alignment horizontal="center" vertical="center"/>
    </xf>
    <xf numFmtId="1" fontId="3" fillId="4" borderId="65" xfId="0" applyNumberFormat="1" applyFont="1" applyFill="1" applyBorder="1" applyAlignment="1">
      <alignment horizontal="center" vertical="center"/>
    </xf>
    <xf numFmtId="1" fontId="3" fillId="4" borderId="15" xfId="0" applyNumberFormat="1" applyFont="1" applyFill="1" applyBorder="1" applyAlignment="1">
      <alignment horizontal="center" vertical="center"/>
    </xf>
    <xf numFmtId="1" fontId="3" fillId="4" borderId="16" xfId="0" applyNumberFormat="1" applyFont="1" applyFill="1" applyBorder="1" applyAlignment="1">
      <alignment horizontal="center" vertical="center"/>
    </xf>
    <xf numFmtId="1" fontId="3" fillId="2" borderId="33" xfId="0" applyNumberFormat="1" applyFont="1" applyFill="1" applyBorder="1" applyAlignment="1">
      <alignment horizontal="center" vertical="center"/>
    </xf>
    <xf numFmtId="1" fontId="27" fillId="0" borderId="32" xfId="0" applyNumberFormat="1" applyFont="1" applyFill="1" applyBorder="1" applyAlignment="1">
      <alignment horizontal="center" vertical="center"/>
    </xf>
    <xf numFmtId="1" fontId="2" fillId="0" borderId="14" xfId="0" applyNumberFormat="1" applyFont="1" applyFill="1" applyBorder="1" applyAlignment="1">
      <alignment horizontal="center" vertical="center"/>
    </xf>
    <xf numFmtId="1" fontId="2" fillId="0" borderId="32" xfId="0" applyNumberFormat="1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1" fontId="3" fillId="2" borderId="60" xfId="0" applyNumberFormat="1" applyFont="1" applyFill="1" applyBorder="1" applyAlignment="1">
      <alignment horizontal="center" vertical="center"/>
    </xf>
    <xf numFmtId="1" fontId="3" fillId="2" borderId="61" xfId="0" applyNumberFormat="1" applyFont="1" applyFill="1" applyBorder="1" applyAlignment="1">
      <alignment horizontal="center" vertical="center"/>
    </xf>
    <xf numFmtId="1" fontId="3" fillId="2" borderId="62" xfId="0" applyNumberFormat="1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2" fillId="0" borderId="66" xfId="0" applyFont="1" applyFill="1" applyBorder="1" applyAlignment="1">
      <alignment horizontal="left" vertical="top" wrapText="1"/>
    </xf>
    <xf numFmtId="0" fontId="2" fillId="0" borderId="54" xfId="0" applyFont="1" applyFill="1" applyBorder="1" applyAlignment="1">
      <alignment horizontal="left" vertical="top" wrapText="1"/>
    </xf>
    <xf numFmtId="0" fontId="2" fillId="0" borderId="63" xfId="0" applyFont="1" applyFill="1" applyBorder="1" applyAlignment="1">
      <alignment horizontal="left" vertical="top" wrapText="1"/>
    </xf>
    <xf numFmtId="0" fontId="4" fillId="0" borderId="63" xfId="0" applyFont="1" applyFill="1" applyBorder="1" applyAlignment="1">
      <alignment horizontal="center" vertical="top" wrapText="1"/>
    </xf>
    <xf numFmtId="1" fontId="3" fillId="4" borderId="20" xfId="0" applyNumberFormat="1" applyFont="1" applyFill="1" applyBorder="1" applyAlignment="1">
      <alignment horizontal="center" vertical="top"/>
    </xf>
    <xf numFmtId="1" fontId="3" fillId="4" borderId="2" xfId="0" applyNumberFormat="1" applyFont="1" applyFill="1" applyBorder="1" applyAlignment="1">
      <alignment horizontal="center" vertical="top"/>
    </xf>
    <xf numFmtId="1" fontId="3" fillId="4" borderId="50" xfId="0" applyNumberFormat="1" applyFont="1" applyFill="1" applyBorder="1" applyAlignment="1">
      <alignment horizontal="center" vertical="top"/>
    </xf>
    <xf numFmtId="1" fontId="3" fillId="4" borderId="67" xfId="0" applyNumberFormat="1" applyFont="1" applyFill="1" applyBorder="1" applyAlignment="1">
      <alignment horizontal="center" vertical="top"/>
    </xf>
    <xf numFmtId="1" fontId="2" fillId="0" borderId="29" xfId="0" applyNumberFormat="1" applyFont="1" applyFill="1" applyBorder="1" applyAlignment="1">
      <alignment horizontal="center" vertical="center"/>
    </xf>
    <xf numFmtId="1" fontId="2" fillId="0" borderId="25" xfId="0" applyNumberFormat="1" applyFont="1" applyFill="1" applyBorder="1" applyAlignment="1">
      <alignment horizontal="center" vertical="center"/>
    </xf>
    <xf numFmtId="1" fontId="2" fillId="0" borderId="48" xfId="0" applyNumberFormat="1" applyFont="1" applyFill="1" applyBorder="1" applyAlignment="1">
      <alignment horizontal="center" vertical="center"/>
    </xf>
    <xf numFmtId="1" fontId="2" fillId="3" borderId="13" xfId="0" applyNumberFormat="1" applyFont="1" applyFill="1" applyBorder="1" applyAlignment="1">
      <alignment horizontal="center" vertical="center" wrapText="1"/>
    </xf>
    <xf numFmtId="1" fontId="2" fillId="3" borderId="17" xfId="0" applyNumberFormat="1" applyFont="1" applyFill="1" applyBorder="1" applyAlignment="1">
      <alignment horizontal="center" vertical="center" wrapText="1"/>
    </xf>
    <xf numFmtId="1" fontId="3" fillId="4" borderId="34" xfId="0" applyNumberFormat="1" applyFont="1" applyFill="1" applyBorder="1" applyAlignment="1">
      <alignment horizontal="center" vertical="center"/>
    </xf>
    <xf numFmtId="1" fontId="3" fillId="4" borderId="30" xfId="0" applyNumberFormat="1" applyFont="1" applyFill="1" applyBorder="1" applyAlignment="1">
      <alignment horizontal="center" vertical="center"/>
    </xf>
    <xf numFmtId="1" fontId="3" fillId="4" borderId="53" xfId="0" applyNumberFormat="1" applyFont="1" applyFill="1" applyBorder="1" applyAlignment="1">
      <alignment horizontal="center" vertical="center"/>
    </xf>
    <xf numFmtId="1" fontId="2" fillId="0" borderId="48" xfId="0" applyNumberFormat="1" applyFont="1" applyBorder="1" applyAlignment="1">
      <alignment horizontal="center" vertical="center"/>
    </xf>
    <xf numFmtId="1" fontId="2" fillId="0" borderId="26" xfId="0" applyNumberFormat="1" applyFont="1" applyBorder="1" applyAlignment="1">
      <alignment horizontal="center" vertical="center"/>
    </xf>
    <xf numFmtId="1" fontId="2" fillId="0" borderId="27" xfId="0" applyNumberFormat="1" applyFont="1" applyBorder="1" applyAlignment="1">
      <alignment horizontal="center" vertical="center"/>
    </xf>
    <xf numFmtId="1" fontId="2" fillId="0" borderId="52" xfId="0" applyNumberFormat="1" applyFont="1" applyBorder="1" applyAlignment="1">
      <alignment horizontal="center" vertical="center"/>
    </xf>
    <xf numFmtId="1" fontId="2" fillId="3" borderId="0" xfId="0" applyNumberFormat="1" applyFont="1" applyFill="1" applyBorder="1" applyAlignment="1">
      <alignment horizontal="center" vertical="center" wrapText="1"/>
    </xf>
    <xf numFmtId="1" fontId="2" fillId="3" borderId="31" xfId="0" applyNumberFormat="1" applyFont="1" applyFill="1" applyBorder="1" applyAlignment="1">
      <alignment horizontal="center" vertical="center" wrapText="1"/>
    </xf>
    <xf numFmtId="1" fontId="2" fillId="0" borderId="13" xfId="0" applyNumberFormat="1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/>
    </xf>
    <xf numFmtId="1" fontId="2" fillId="0" borderId="2" xfId="0" applyNumberFormat="1" applyFont="1" applyFill="1" applyBorder="1" applyAlignment="1">
      <alignment horizontal="center" vertical="top"/>
    </xf>
    <xf numFmtId="1" fontId="2" fillId="0" borderId="25" xfId="0" applyNumberFormat="1" applyFont="1" applyBorder="1" applyAlignment="1">
      <alignment horizontal="center" vertical="center"/>
    </xf>
    <xf numFmtId="1" fontId="2" fillId="0" borderId="37" xfId="0" applyNumberFormat="1" applyFont="1" applyBorder="1" applyAlignment="1">
      <alignment horizontal="center" vertical="center"/>
    </xf>
    <xf numFmtId="1" fontId="2" fillId="0" borderId="28" xfId="0" applyNumberFormat="1" applyFont="1" applyBorder="1" applyAlignment="1">
      <alignment horizontal="center" vertical="center"/>
    </xf>
    <xf numFmtId="1" fontId="2" fillId="0" borderId="28" xfId="0" applyNumberFormat="1" applyFont="1" applyFill="1" applyBorder="1" applyAlignment="1">
      <alignment horizontal="center" vertical="center"/>
    </xf>
    <xf numFmtId="1" fontId="2" fillId="0" borderId="44" xfId="0" applyNumberFormat="1" applyFont="1" applyFill="1" applyBorder="1" applyAlignment="1">
      <alignment horizontal="center" vertical="center"/>
    </xf>
    <xf numFmtId="1" fontId="2" fillId="0" borderId="63" xfId="0" applyNumberFormat="1" applyFont="1" applyFill="1" applyBorder="1" applyAlignment="1">
      <alignment horizontal="center" vertical="center"/>
    </xf>
    <xf numFmtId="1" fontId="2" fillId="0" borderId="68" xfId="0" applyNumberFormat="1" applyFont="1" applyFill="1" applyBorder="1" applyAlignment="1">
      <alignment horizontal="center" vertical="center"/>
    </xf>
    <xf numFmtId="1" fontId="3" fillId="4" borderId="69" xfId="0" applyNumberFormat="1" applyFont="1" applyFill="1" applyBorder="1" applyAlignment="1">
      <alignment horizontal="center" vertical="center"/>
    </xf>
    <xf numFmtId="1" fontId="3" fillId="0" borderId="25" xfId="0" applyNumberFormat="1" applyFont="1" applyFill="1" applyBorder="1" applyAlignment="1">
      <alignment horizontal="center" vertical="top"/>
    </xf>
    <xf numFmtId="1" fontId="2" fillId="0" borderId="63" xfId="0" applyNumberFormat="1" applyFont="1" applyFill="1" applyBorder="1" applyAlignment="1">
      <alignment horizontal="center" vertical="top"/>
    </xf>
    <xf numFmtId="1" fontId="2" fillId="0" borderId="46" xfId="0" applyNumberFormat="1" applyFont="1" applyFill="1" applyBorder="1" applyAlignment="1">
      <alignment horizontal="center" vertical="top"/>
    </xf>
    <xf numFmtId="1" fontId="2" fillId="0" borderId="29" xfId="0" applyNumberFormat="1" applyFont="1" applyBorder="1" applyAlignment="1">
      <alignment horizontal="center" vertical="center"/>
    </xf>
    <xf numFmtId="1" fontId="2" fillId="0" borderId="18" xfId="0" applyNumberFormat="1" applyFont="1" applyFill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 vertical="center" wrapText="1"/>
    </xf>
    <xf numFmtId="1" fontId="2" fillId="0" borderId="31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top" wrapText="1"/>
    </xf>
    <xf numFmtId="1" fontId="3" fillId="2" borderId="62" xfId="0" applyNumberFormat="1" applyFont="1" applyFill="1" applyBorder="1" applyAlignment="1">
      <alignment horizontal="center" vertical="top"/>
    </xf>
    <xf numFmtId="1" fontId="6" fillId="4" borderId="17" xfId="0" applyNumberFormat="1" applyFont="1" applyFill="1" applyBorder="1" applyAlignment="1">
      <alignment horizontal="center" vertical="top" wrapText="1"/>
    </xf>
    <xf numFmtId="1" fontId="6" fillId="4" borderId="70" xfId="0" applyNumberFormat="1" applyFont="1" applyFill="1" applyBorder="1" applyAlignment="1">
      <alignment horizontal="center" vertical="top" wrapText="1"/>
    </xf>
    <xf numFmtId="1" fontId="6" fillId="4" borderId="71" xfId="0" applyNumberFormat="1" applyFont="1" applyFill="1" applyBorder="1" applyAlignment="1">
      <alignment horizontal="center" vertical="top" wrapText="1"/>
    </xf>
    <xf numFmtId="1" fontId="12" fillId="0" borderId="35" xfId="0" applyNumberFormat="1" applyFont="1" applyBorder="1" applyAlignment="1">
      <alignment horizontal="center" vertical="top" wrapText="1"/>
    </xf>
    <xf numFmtId="1" fontId="12" fillId="0" borderId="71" xfId="0" applyNumberFormat="1" applyFont="1" applyBorder="1" applyAlignment="1">
      <alignment horizontal="center" vertical="top" wrapText="1"/>
    </xf>
    <xf numFmtId="1" fontId="12" fillId="0" borderId="72" xfId="0" applyNumberFormat="1" applyFont="1" applyBorder="1" applyAlignment="1">
      <alignment horizontal="center" vertical="top" wrapText="1"/>
    </xf>
    <xf numFmtId="1" fontId="12" fillId="0" borderId="73" xfId="0" applyNumberFormat="1" applyFont="1" applyBorder="1" applyAlignment="1">
      <alignment horizontal="center" vertical="top"/>
    </xf>
    <xf numFmtId="1" fontId="12" fillId="0" borderId="51" xfId="0" applyNumberFormat="1" applyFont="1" applyBorder="1" applyAlignment="1">
      <alignment horizontal="center" vertical="top" wrapText="1"/>
    </xf>
    <xf numFmtId="1" fontId="12" fillId="0" borderId="74" xfId="0" applyNumberFormat="1" applyFont="1" applyBorder="1" applyAlignment="1">
      <alignment horizontal="center" vertical="top" wrapText="1"/>
    </xf>
    <xf numFmtId="1" fontId="6" fillId="4" borderId="51" xfId="0" applyNumberFormat="1" applyFont="1" applyFill="1" applyBorder="1" applyAlignment="1">
      <alignment horizontal="center" vertical="top" wrapText="1"/>
    </xf>
    <xf numFmtId="1" fontId="6" fillId="4" borderId="75" xfId="0" applyNumberFormat="1" applyFont="1" applyFill="1" applyBorder="1" applyAlignment="1">
      <alignment horizontal="center" vertical="top" wrapText="1"/>
    </xf>
    <xf numFmtId="1" fontId="6" fillId="5" borderId="62" xfId="0" applyNumberFormat="1" applyFont="1" applyFill="1" applyBorder="1" applyAlignment="1">
      <alignment horizontal="center" vertical="top" wrapText="1"/>
    </xf>
    <xf numFmtId="1" fontId="6" fillId="5" borderId="76" xfId="0" applyNumberFormat="1" applyFont="1" applyFill="1" applyBorder="1" applyAlignment="1">
      <alignment horizontal="center" vertical="top" wrapText="1"/>
    </xf>
    <xf numFmtId="1" fontId="6" fillId="0" borderId="31" xfId="0" applyNumberFormat="1" applyFont="1" applyBorder="1" applyAlignment="1">
      <alignment horizontal="center" vertical="top" wrapText="1"/>
    </xf>
    <xf numFmtId="1" fontId="6" fillId="0" borderId="77" xfId="0" applyNumberFormat="1" applyFont="1" applyBorder="1" applyAlignment="1">
      <alignment horizontal="center" vertical="top" wrapText="1"/>
    </xf>
    <xf numFmtId="1" fontId="12" fillId="0" borderId="18" xfId="0" applyNumberFormat="1" applyFont="1" applyBorder="1" applyAlignment="1">
      <alignment horizontal="center" vertical="top" wrapText="1"/>
    </xf>
    <xf numFmtId="1" fontId="12" fillId="0" borderId="35" xfId="0" applyNumberFormat="1" applyFont="1" applyBorder="1" applyAlignment="1">
      <alignment horizontal="center" vertical="top"/>
    </xf>
    <xf numFmtId="1" fontId="12" fillId="0" borderId="16" xfId="0" applyNumberFormat="1" applyFont="1" applyBorder="1" applyAlignment="1">
      <alignment horizontal="center" vertical="top" wrapText="1"/>
    </xf>
    <xf numFmtId="1" fontId="12" fillId="0" borderId="78" xfId="0" applyNumberFormat="1" applyFont="1" applyBorder="1" applyAlignment="1">
      <alignment horizontal="center" vertical="top" wrapText="1"/>
    </xf>
    <xf numFmtId="1" fontId="12" fillId="0" borderId="32" xfId="0" applyNumberFormat="1" applyFont="1" applyBorder="1" applyAlignment="1">
      <alignment horizontal="center" vertical="top" wrapText="1"/>
    </xf>
    <xf numFmtId="1" fontId="12" fillId="0" borderId="79" xfId="0" applyNumberFormat="1" applyFont="1" applyBorder="1" applyAlignment="1">
      <alignment horizontal="center" vertical="top" wrapText="1"/>
    </xf>
    <xf numFmtId="1" fontId="12" fillId="0" borderId="80" xfId="0" applyNumberFormat="1" applyFont="1" applyBorder="1" applyAlignment="1">
      <alignment horizontal="center" vertical="top" wrapText="1"/>
    </xf>
    <xf numFmtId="1" fontId="12" fillId="0" borderId="81" xfId="0" applyNumberFormat="1" applyFont="1" applyBorder="1" applyAlignment="1">
      <alignment horizontal="center" vertical="top" wrapText="1"/>
    </xf>
    <xf numFmtId="0" fontId="0" fillId="0" borderId="2" xfId="0" applyBorder="1" applyAlignment="1">
      <alignment vertical="top"/>
    </xf>
    <xf numFmtId="0" fontId="2" fillId="0" borderId="27" xfId="0" applyFont="1" applyFill="1" applyBorder="1" applyAlignment="1">
      <alignment vertical="top" wrapText="1"/>
    </xf>
    <xf numFmtId="49" fontId="30" fillId="2" borderId="27" xfId="0" applyNumberFormat="1" applyFont="1" applyFill="1" applyBorder="1" applyAlignment="1">
      <alignment horizontal="center" vertical="top"/>
    </xf>
    <xf numFmtId="49" fontId="30" fillId="2" borderId="2" xfId="0" applyNumberFormat="1" applyFont="1" applyFill="1" applyBorder="1" applyAlignment="1">
      <alignment horizontal="center" vertical="top"/>
    </xf>
    <xf numFmtId="49" fontId="20" fillId="0" borderId="27" xfId="0" applyNumberFormat="1" applyFont="1" applyBorder="1" applyAlignment="1">
      <alignment horizontal="center" vertical="top"/>
    </xf>
    <xf numFmtId="49" fontId="20" fillId="6" borderId="27" xfId="0" applyNumberFormat="1" applyFont="1" applyFill="1" applyBorder="1" applyAlignment="1">
      <alignment horizontal="center" vertical="top"/>
    </xf>
    <xf numFmtId="49" fontId="20" fillId="6" borderId="21" xfId="0" applyNumberFormat="1" applyFont="1" applyFill="1" applyBorder="1" applyAlignment="1">
      <alignment horizontal="center" vertical="top"/>
    </xf>
    <xf numFmtId="49" fontId="20" fillId="0" borderId="2" xfId="0" applyNumberFormat="1" applyFont="1" applyBorder="1" applyAlignment="1">
      <alignment horizontal="center" vertical="top"/>
    </xf>
    <xf numFmtId="0" fontId="0" fillId="0" borderId="4" xfId="0" applyBorder="1" applyAlignment="1">
      <alignment vertical="top"/>
    </xf>
    <xf numFmtId="49" fontId="30" fillId="6" borderId="56" xfId="0" applyNumberFormat="1" applyFont="1" applyFill="1" applyBorder="1" applyAlignment="1">
      <alignment horizontal="center" vertical="top"/>
    </xf>
    <xf numFmtId="49" fontId="20" fillId="2" borderId="56" xfId="0" applyNumberFormat="1" applyFont="1" applyFill="1" applyBorder="1" applyAlignment="1">
      <alignment horizontal="center" vertical="top"/>
    </xf>
    <xf numFmtId="49" fontId="20" fillId="0" borderId="56" xfId="0" applyNumberFormat="1" applyFont="1" applyBorder="1" applyAlignment="1">
      <alignment horizontal="center" vertical="top"/>
    </xf>
    <xf numFmtId="0" fontId="2" fillId="0" borderId="56" xfId="0" applyFont="1" applyFill="1" applyBorder="1" applyAlignment="1">
      <alignment vertical="top" wrapText="1"/>
    </xf>
    <xf numFmtId="0" fontId="2" fillId="0" borderId="59" xfId="0" applyFont="1" applyFill="1" applyBorder="1" applyAlignment="1">
      <alignment vertical="top" wrapText="1"/>
    </xf>
    <xf numFmtId="0" fontId="4" fillId="0" borderId="36" xfId="0" applyFont="1" applyFill="1" applyBorder="1" applyAlignment="1">
      <alignment horizontal="center" vertical="top" wrapText="1"/>
    </xf>
    <xf numFmtId="0" fontId="0" fillId="0" borderId="82" xfId="0" applyBorder="1" applyAlignment="1">
      <alignment vertical="top"/>
    </xf>
    <xf numFmtId="1" fontId="0" fillId="0" borderId="56" xfId="0" applyNumberFormat="1" applyBorder="1" applyAlignment="1">
      <alignment vertical="top"/>
    </xf>
    <xf numFmtId="1" fontId="0" fillId="0" borderId="36" xfId="0" applyNumberFormat="1" applyBorder="1" applyAlignment="1">
      <alignment vertical="top"/>
    </xf>
    <xf numFmtId="1" fontId="29" fillId="0" borderId="56" xfId="0" applyNumberFormat="1" applyFont="1" applyFill="1" applyBorder="1" applyAlignment="1">
      <alignment horizontal="center" vertical="top"/>
    </xf>
    <xf numFmtId="1" fontId="29" fillId="0" borderId="36" xfId="0" applyNumberFormat="1" applyFont="1" applyFill="1" applyBorder="1" applyAlignment="1">
      <alignment horizontal="center" vertical="top"/>
    </xf>
    <xf numFmtId="1" fontId="27" fillId="0" borderId="43" xfId="0" applyNumberFormat="1" applyFont="1" applyFill="1" applyBorder="1" applyAlignment="1">
      <alignment horizontal="center" vertical="top"/>
    </xf>
    <xf numFmtId="49" fontId="37" fillId="0" borderId="2" xfId="0" applyNumberFormat="1" applyFont="1" applyBorder="1" applyAlignment="1">
      <alignment vertical="top"/>
    </xf>
    <xf numFmtId="0" fontId="31" fillId="6" borderId="28" xfId="0" applyFont="1" applyFill="1" applyBorder="1" applyAlignment="1">
      <alignment vertical="top" wrapText="1"/>
    </xf>
    <xf numFmtId="0" fontId="23" fillId="0" borderId="28" xfId="0" applyFont="1" applyBorder="1" applyAlignment="1">
      <alignment vertical="top" wrapText="1"/>
    </xf>
    <xf numFmtId="0" fontId="31" fillId="2" borderId="28" xfId="0" applyFont="1" applyFill="1" applyBorder="1" applyAlignment="1">
      <alignment vertical="top" wrapText="1"/>
    </xf>
    <xf numFmtId="0" fontId="23" fillId="0" borderId="28" xfId="0" applyFont="1" applyFill="1" applyBorder="1" applyAlignment="1">
      <alignment vertical="top" wrapText="1"/>
    </xf>
    <xf numFmtId="0" fontId="23" fillId="0" borderId="28" xfId="0" applyFont="1" applyBorder="1"/>
    <xf numFmtId="0" fontId="0" fillId="0" borderId="0" xfId="0" applyBorder="1"/>
    <xf numFmtId="0" fontId="23" fillId="0" borderId="49" xfId="0" applyFont="1" applyFill="1" applyBorder="1" applyAlignment="1">
      <alignment vertical="top" wrapText="1"/>
    </xf>
    <xf numFmtId="49" fontId="8" fillId="0" borderId="63" xfId="0" applyNumberFormat="1" applyFont="1" applyBorder="1" applyAlignment="1">
      <alignment horizontal="center" vertical="top"/>
    </xf>
    <xf numFmtId="0" fontId="0" fillId="0" borderId="2" xfId="0" applyBorder="1" applyAlignment="1">
      <alignment vertical="top"/>
    </xf>
    <xf numFmtId="0" fontId="0" fillId="0" borderId="56" xfId="0" applyBorder="1" applyAlignment="1">
      <alignment vertical="top"/>
    </xf>
    <xf numFmtId="49" fontId="6" fillId="2" borderId="5" xfId="0" applyNumberFormat="1" applyFont="1" applyFill="1" applyBorder="1" applyAlignment="1">
      <alignment horizontal="left" vertical="top"/>
    </xf>
    <xf numFmtId="49" fontId="6" fillId="2" borderId="84" xfId="0" applyNumberFormat="1" applyFont="1" applyFill="1" applyBorder="1" applyAlignment="1">
      <alignment horizontal="left" vertical="top"/>
    </xf>
    <xf numFmtId="49" fontId="6" fillId="2" borderId="58" xfId="0" applyNumberFormat="1" applyFont="1" applyFill="1" applyBorder="1" applyAlignment="1">
      <alignment horizontal="left" vertical="top"/>
    </xf>
    <xf numFmtId="49" fontId="6" fillId="2" borderId="61" xfId="0" applyNumberFormat="1" applyFont="1" applyFill="1" applyBorder="1" applyAlignment="1">
      <alignment horizontal="left" vertical="top"/>
    </xf>
    <xf numFmtId="49" fontId="4" fillId="0" borderId="68" xfId="0" applyNumberFormat="1" applyFont="1" applyBorder="1" applyAlignment="1">
      <alignment horizontal="center" vertical="top"/>
    </xf>
    <xf numFmtId="49" fontId="4" fillId="0" borderId="38" xfId="0" applyNumberFormat="1" applyFont="1" applyBorder="1" applyAlignment="1">
      <alignment horizontal="center" vertical="top"/>
    </xf>
    <xf numFmtId="0" fontId="0" fillId="0" borderId="38" xfId="0" applyBorder="1" applyAlignment="1">
      <alignment horizontal="center" vertical="top"/>
    </xf>
    <xf numFmtId="0" fontId="0" fillId="0" borderId="59" xfId="0" applyBorder="1" applyAlignment="1">
      <alignment horizontal="center" vertical="top"/>
    </xf>
    <xf numFmtId="0" fontId="24" fillId="0" borderId="28" xfId="0" applyFont="1" applyFill="1" applyBorder="1" applyAlignment="1">
      <alignment vertical="top" wrapText="1"/>
    </xf>
    <xf numFmtId="0" fontId="24" fillId="0" borderId="59" xfId="0" applyFont="1" applyFill="1" applyBorder="1" applyAlignment="1">
      <alignment vertical="top" wrapText="1"/>
    </xf>
    <xf numFmtId="49" fontId="7" fillId="0" borderId="63" xfId="0" applyNumberFormat="1" applyFont="1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56" xfId="0" applyBorder="1" applyAlignment="1">
      <alignment horizontal="center" vertical="top"/>
    </xf>
    <xf numFmtId="49" fontId="4" fillId="0" borderId="48" xfId="0" applyNumberFormat="1" applyFont="1" applyBorder="1" applyAlignment="1">
      <alignment horizontal="center" vertical="top"/>
    </xf>
    <xf numFmtId="49" fontId="4" fillId="0" borderId="50" xfId="0" applyNumberFormat="1" applyFont="1" applyBorder="1" applyAlignment="1">
      <alignment horizontal="center" vertical="top"/>
    </xf>
    <xf numFmtId="49" fontId="4" fillId="0" borderId="53" xfId="0" applyNumberFormat="1" applyFont="1" applyBorder="1" applyAlignment="1">
      <alignment horizontal="center" vertical="top"/>
    </xf>
    <xf numFmtId="49" fontId="4" fillId="0" borderId="25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49" fontId="4" fillId="0" borderId="30" xfId="0" applyNumberFormat="1" applyFont="1" applyBorder="1" applyAlignment="1">
      <alignment horizontal="center" vertical="top" wrapText="1"/>
    </xf>
    <xf numFmtId="49" fontId="8" fillId="0" borderId="37" xfId="0" applyNumberFormat="1" applyFont="1" applyBorder="1" applyAlignment="1">
      <alignment horizontal="center" vertical="top"/>
    </xf>
    <xf numFmtId="49" fontId="4" fillId="0" borderId="69" xfId="0" applyNumberFormat="1" applyFont="1" applyBorder="1" applyAlignment="1">
      <alignment horizontal="center" vertical="top"/>
    </xf>
    <xf numFmtId="0" fontId="4" fillId="0" borderId="13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 vertical="top" wrapText="1"/>
    </xf>
    <xf numFmtId="0" fontId="4" fillId="0" borderId="15" xfId="0" applyFont="1" applyFill="1" applyBorder="1" applyAlignment="1">
      <alignment horizontal="center" vertical="top" wrapText="1"/>
    </xf>
    <xf numFmtId="49" fontId="4" fillId="0" borderId="37" xfId="0" applyNumberFormat="1" applyFont="1" applyBorder="1" applyAlignment="1">
      <alignment horizontal="center" vertical="top" wrapText="1"/>
    </xf>
    <xf numFmtId="49" fontId="4" fillId="0" borderId="38" xfId="0" applyNumberFormat="1" applyFont="1" applyBorder="1" applyAlignment="1">
      <alignment horizontal="center" vertical="top" wrapText="1"/>
    </xf>
    <xf numFmtId="49" fontId="4" fillId="0" borderId="69" xfId="0" applyNumberFormat="1" applyFont="1" applyBorder="1" applyAlignment="1">
      <alignment horizontal="center" vertical="top" wrapText="1"/>
    </xf>
    <xf numFmtId="49" fontId="4" fillId="0" borderId="85" xfId="0" applyNumberFormat="1" applyFont="1" applyBorder="1" applyAlignment="1">
      <alignment horizontal="center" vertical="top" wrapText="1"/>
    </xf>
    <xf numFmtId="0" fontId="0" fillId="0" borderId="38" xfId="0" applyBorder="1" applyAlignment="1">
      <alignment horizontal="center" vertical="top" wrapText="1"/>
    </xf>
    <xf numFmtId="0" fontId="0" fillId="0" borderId="86" xfId="0" applyBorder="1" applyAlignment="1">
      <alignment horizontal="center" vertical="top" wrapText="1"/>
    </xf>
    <xf numFmtId="0" fontId="2" fillId="0" borderId="37" xfId="0" applyFont="1" applyFill="1" applyBorder="1" applyAlignment="1">
      <alignment vertical="top" wrapText="1"/>
    </xf>
    <xf numFmtId="0" fontId="2" fillId="0" borderId="38" xfId="0" applyFont="1" applyFill="1" applyBorder="1" applyAlignment="1">
      <alignment vertical="top" wrapText="1"/>
    </xf>
    <xf numFmtId="0" fontId="2" fillId="0" borderId="69" xfId="0" applyFont="1" applyFill="1" applyBorder="1" applyAlignment="1">
      <alignment vertical="top" wrapText="1"/>
    </xf>
    <xf numFmtId="49" fontId="8" fillId="0" borderId="59" xfId="0" applyNumberFormat="1" applyFont="1" applyBorder="1" applyAlignment="1">
      <alignment horizontal="center" vertical="top"/>
    </xf>
    <xf numFmtId="49" fontId="8" fillId="0" borderId="38" xfId="0" applyNumberFormat="1" applyFont="1" applyBorder="1" applyAlignment="1">
      <alignment horizontal="center" vertical="top"/>
    </xf>
    <xf numFmtId="49" fontId="8" fillId="0" borderId="69" xfId="0" applyNumberFormat="1" applyFont="1" applyBorder="1" applyAlignment="1">
      <alignment horizontal="center" vertical="top"/>
    </xf>
    <xf numFmtId="0" fontId="0" fillId="0" borderId="0" xfId="0" applyBorder="1" applyAlignment="1">
      <alignment horizontal="center" vertical="top" wrapText="1"/>
    </xf>
    <xf numFmtId="0" fontId="0" fillId="0" borderId="58" xfId="0" applyBorder="1" applyAlignment="1">
      <alignment horizontal="center" vertical="top" wrapText="1"/>
    </xf>
    <xf numFmtId="0" fontId="14" fillId="0" borderId="38" xfId="0" applyFont="1" applyBorder="1" applyAlignment="1">
      <alignment horizontal="center" vertical="top" wrapText="1"/>
    </xf>
    <xf numFmtId="0" fontId="14" fillId="0" borderId="86" xfId="0" applyFont="1" applyBorder="1" applyAlignment="1">
      <alignment horizontal="center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4" fillId="0" borderId="22" xfId="0" applyFont="1" applyFill="1" applyBorder="1" applyAlignment="1">
      <alignment horizontal="center" vertical="top" wrapText="1"/>
    </xf>
    <xf numFmtId="0" fontId="4" fillId="0" borderId="40" xfId="0" applyFont="1" applyFill="1" applyBorder="1" applyAlignment="1">
      <alignment horizontal="center" vertical="top" wrapText="1"/>
    </xf>
    <xf numFmtId="0" fontId="4" fillId="0" borderId="83" xfId="0" applyFont="1" applyFill="1" applyBorder="1" applyAlignment="1">
      <alignment horizontal="center" vertical="top" wrapText="1"/>
    </xf>
    <xf numFmtId="49" fontId="7" fillId="0" borderId="3" xfId="0" applyNumberFormat="1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4" fillId="0" borderId="89" xfId="0" applyFont="1" applyFill="1" applyBorder="1" applyAlignment="1">
      <alignment horizontal="center" vertical="top" wrapText="1"/>
    </xf>
    <xf numFmtId="49" fontId="7" fillId="6" borderId="19" xfId="0" applyNumberFormat="1" applyFont="1" applyFill="1" applyBorder="1" applyAlignment="1">
      <alignment horizontal="center" vertical="top" wrapText="1"/>
    </xf>
    <xf numFmtId="49" fontId="7" fillId="6" borderId="20" xfId="0" applyNumberFormat="1" applyFont="1" applyFill="1" applyBorder="1" applyAlignment="1">
      <alignment horizontal="center" vertical="top" wrapText="1"/>
    </xf>
    <xf numFmtId="0" fontId="0" fillId="0" borderId="21" xfId="0" applyBorder="1" applyAlignment="1">
      <alignment horizontal="center" vertical="top" wrapText="1"/>
    </xf>
    <xf numFmtId="49" fontId="7" fillId="2" borderId="3" xfId="0" applyNumberFormat="1" applyFont="1" applyFill="1" applyBorder="1" applyAlignment="1">
      <alignment horizontal="center" vertical="top" wrapText="1"/>
    </xf>
    <xf numFmtId="49" fontId="7" fillId="2" borderId="2" xfId="0" applyNumberFormat="1" applyFont="1" applyFill="1" applyBorder="1" applyAlignment="1">
      <alignment horizontal="center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  <xf numFmtId="0" fontId="14" fillId="3" borderId="4" xfId="0" applyFont="1" applyFill="1" applyBorder="1" applyAlignment="1">
      <alignment horizontal="left" vertical="top" wrapText="1"/>
    </xf>
    <xf numFmtId="49" fontId="7" fillId="6" borderId="63" xfId="0" applyNumberFormat="1" applyFont="1" applyFill="1" applyBorder="1" applyAlignment="1">
      <alignment horizontal="center" vertical="top" wrapText="1"/>
    </xf>
    <xf numFmtId="49" fontId="7" fillId="2" borderId="63" xfId="0" applyNumberFormat="1" applyFont="1" applyFill="1" applyBorder="1" applyAlignment="1">
      <alignment horizontal="center" vertical="top" wrapText="1"/>
    </xf>
    <xf numFmtId="0" fontId="6" fillId="2" borderId="89" xfId="0" applyFont="1" applyFill="1" applyBorder="1" applyAlignment="1">
      <alignment horizontal="left" vertical="top" wrapText="1"/>
    </xf>
    <xf numFmtId="0" fontId="6" fillId="2" borderId="0" xfId="0" applyFont="1" applyFill="1" applyBorder="1" applyAlignment="1">
      <alignment horizontal="left" vertical="top" wrapText="1"/>
    </xf>
    <xf numFmtId="0" fontId="6" fillId="2" borderId="87" xfId="0" applyFont="1" applyFill="1" applyBorder="1" applyAlignment="1">
      <alignment horizontal="left" vertical="top" wrapText="1"/>
    </xf>
    <xf numFmtId="49" fontId="3" fillId="2" borderId="5" xfId="0" applyNumberFormat="1" applyFont="1" applyFill="1" applyBorder="1" applyAlignment="1">
      <alignment horizontal="right" vertical="top"/>
    </xf>
    <xf numFmtId="49" fontId="3" fillId="2" borderId="84" xfId="0" applyNumberFormat="1" applyFont="1" applyFill="1" applyBorder="1" applyAlignment="1">
      <alignment horizontal="right" vertical="top"/>
    </xf>
    <xf numFmtId="49" fontId="3" fillId="2" borderId="74" xfId="0" applyNumberFormat="1" applyFont="1" applyFill="1" applyBorder="1" applyAlignment="1">
      <alignment horizontal="right" vertical="top"/>
    </xf>
    <xf numFmtId="49" fontId="7" fillId="0" borderId="2" xfId="0" applyNumberFormat="1" applyFont="1" applyBorder="1" applyAlignment="1">
      <alignment horizontal="center" vertical="top" wrapText="1"/>
    </xf>
    <xf numFmtId="49" fontId="8" fillId="0" borderId="25" xfId="0" applyNumberFormat="1" applyFont="1" applyBorder="1" applyAlignment="1">
      <alignment horizontal="center" vertical="top"/>
    </xf>
    <xf numFmtId="49" fontId="8" fillId="0" borderId="2" xfId="0" applyNumberFormat="1" applyFont="1" applyBorder="1" applyAlignment="1">
      <alignment horizontal="center" vertical="top"/>
    </xf>
    <xf numFmtId="49" fontId="8" fillId="0" borderId="30" xfId="0" applyNumberFormat="1" applyFont="1" applyBorder="1" applyAlignment="1">
      <alignment horizontal="center" vertical="top"/>
    </xf>
    <xf numFmtId="49" fontId="4" fillId="0" borderId="89" xfId="0" applyNumberFormat="1" applyFont="1" applyBorder="1" applyAlignment="1">
      <alignment horizontal="center" vertical="top" wrapText="1"/>
    </xf>
    <xf numFmtId="49" fontId="4" fillId="0" borderId="3" xfId="0" applyNumberFormat="1" applyFont="1" applyBorder="1" applyAlignment="1">
      <alignment horizontal="center" vertical="top" wrapText="1"/>
    </xf>
    <xf numFmtId="49" fontId="3" fillId="6" borderId="1" xfId="0" applyNumberFormat="1" applyFont="1" applyFill="1" applyBorder="1" applyAlignment="1">
      <alignment horizontal="right" vertical="top"/>
    </xf>
    <xf numFmtId="49" fontId="3" fillId="6" borderId="5" xfId="0" applyNumberFormat="1" applyFont="1" applyFill="1" applyBorder="1" applyAlignment="1">
      <alignment horizontal="right" vertical="top"/>
    </xf>
    <xf numFmtId="49" fontId="8" fillId="0" borderId="3" xfId="0" applyNumberFormat="1" applyFont="1" applyBorder="1" applyAlignment="1">
      <alignment horizontal="center" vertical="top" wrapText="1"/>
    </xf>
    <xf numFmtId="49" fontId="8" fillId="0" borderId="2" xfId="0" applyNumberFormat="1" applyFont="1" applyBorder="1" applyAlignment="1">
      <alignment horizontal="center" vertical="top" wrapText="1"/>
    </xf>
    <xf numFmtId="0" fontId="6" fillId="6" borderId="5" xfId="0" applyFont="1" applyFill="1" applyBorder="1" applyAlignment="1">
      <alignment horizontal="left" vertical="top"/>
    </xf>
    <xf numFmtId="0" fontId="6" fillId="6" borderId="84" xfId="0" applyFont="1" applyFill="1" applyBorder="1" applyAlignment="1">
      <alignment horizontal="left" vertical="top"/>
    </xf>
    <xf numFmtId="0" fontId="6" fillId="6" borderId="61" xfId="0" applyFont="1" applyFill="1" applyBorder="1" applyAlignment="1">
      <alignment horizontal="left" vertical="top"/>
    </xf>
    <xf numFmtId="0" fontId="6" fillId="2" borderId="84" xfId="0" applyFont="1" applyFill="1" applyBorder="1" applyAlignment="1">
      <alignment horizontal="left" vertical="top" wrapText="1"/>
    </xf>
    <xf numFmtId="0" fontId="6" fillId="2" borderId="61" xfId="0" applyFont="1" applyFill="1" applyBorder="1" applyAlignment="1">
      <alignment horizontal="left" vertical="top" wrapText="1"/>
    </xf>
    <xf numFmtId="49" fontId="4" fillId="0" borderId="50" xfId="0" applyNumberFormat="1" applyFont="1" applyBorder="1" applyAlignment="1">
      <alignment horizontal="center" vertical="top" wrapText="1"/>
    </xf>
    <xf numFmtId="0" fontId="0" fillId="0" borderId="50" xfId="0" applyBorder="1" applyAlignment="1">
      <alignment horizontal="center" vertical="top" wrapText="1"/>
    </xf>
    <xf numFmtId="0" fontId="0" fillId="0" borderId="91" xfId="0" applyBorder="1" applyAlignment="1">
      <alignment horizontal="center" vertical="top" wrapText="1"/>
    </xf>
    <xf numFmtId="49" fontId="7" fillId="0" borderId="63" xfId="0" applyNumberFormat="1" applyFont="1" applyBorder="1" applyAlignment="1">
      <alignment horizontal="center" vertical="top" wrapText="1"/>
    </xf>
    <xf numFmtId="0" fontId="0" fillId="0" borderId="56" xfId="0" applyBorder="1" applyAlignment="1">
      <alignment horizontal="center" vertical="top" wrapText="1"/>
    </xf>
    <xf numFmtId="0" fontId="3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36" fillId="0" borderId="0" xfId="0" applyFont="1" applyAlignment="1">
      <alignment vertical="top"/>
    </xf>
    <xf numFmtId="0" fontId="2" fillId="3" borderId="47" xfId="0" applyFont="1" applyFill="1" applyBorder="1" applyAlignment="1">
      <alignment horizontal="left" vertical="top" wrapText="1"/>
    </xf>
    <xf numFmtId="0" fontId="14" fillId="3" borderId="66" xfId="0" applyFont="1" applyFill="1" applyBorder="1" applyAlignment="1">
      <alignment horizontal="left" vertical="top" wrapText="1"/>
    </xf>
    <xf numFmtId="49" fontId="3" fillId="2" borderId="33" xfId="0" applyNumberFormat="1" applyFont="1" applyFill="1" applyBorder="1" applyAlignment="1">
      <alignment horizontal="right" vertical="top"/>
    </xf>
    <xf numFmtId="49" fontId="3" fillId="2" borderId="1" xfId="0" applyNumberFormat="1" applyFont="1" applyFill="1" applyBorder="1" applyAlignment="1">
      <alignment horizontal="right" vertical="top"/>
    </xf>
    <xf numFmtId="0" fontId="6" fillId="2" borderId="30" xfId="0" applyFont="1" applyFill="1" applyBorder="1" applyAlignment="1">
      <alignment horizontal="left" vertical="top" wrapText="1"/>
    </xf>
    <xf numFmtId="0" fontId="6" fillId="2" borderId="53" xfId="0" applyFont="1" applyFill="1" applyBorder="1" applyAlignment="1">
      <alignment horizontal="left" vertical="top" wrapText="1"/>
    </xf>
    <xf numFmtId="0" fontId="20" fillId="0" borderId="48" xfId="0" applyFont="1" applyBorder="1" applyAlignment="1">
      <alignment horizontal="center" vertical="center" textRotation="90" wrapText="1"/>
    </xf>
    <xf numFmtId="0" fontId="20" fillId="0" borderId="52" xfId="0" applyFont="1" applyBorder="1" applyAlignment="1">
      <alignment horizontal="center" vertical="center" textRotation="90" wrapText="1"/>
    </xf>
    <xf numFmtId="0" fontId="20" fillId="0" borderId="53" xfId="0" applyFont="1" applyBorder="1" applyAlignment="1">
      <alignment horizontal="center" vertical="center" textRotation="90" wrapText="1"/>
    </xf>
    <xf numFmtId="0" fontId="6" fillId="5" borderId="26" xfId="0" applyFont="1" applyFill="1" applyBorder="1" applyAlignment="1">
      <alignment horizontal="left" vertical="top" wrapText="1"/>
    </xf>
    <xf numFmtId="0" fontId="6" fillId="5" borderId="27" xfId="0" applyFont="1" applyFill="1" applyBorder="1" applyAlignment="1">
      <alignment horizontal="left" vertical="top" wrapText="1"/>
    </xf>
    <xf numFmtId="0" fontId="6" fillId="5" borderId="52" xfId="0" applyFont="1" applyFill="1" applyBorder="1" applyAlignment="1">
      <alignment horizontal="left" vertical="top" wrapText="1"/>
    </xf>
    <xf numFmtId="49" fontId="7" fillId="0" borderId="25" xfId="0" applyNumberFormat="1" applyFont="1" applyBorder="1" applyAlignment="1">
      <alignment horizontal="center" vertical="top"/>
    </xf>
    <xf numFmtId="49" fontId="7" fillId="0" borderId="2" xfId="0" applyNumberFormat="1" applyFont="1" applyBorder="1" applyAlignment="1">
      <alignment horizontal="center" vertical="top"/>
    </xf>
    <xf numFmtId="49" fontId="7" fillId="0" borderId="30" xfId="0" applyNumberFormat="1" applyFont="1" applyBorder="1" applyAlignment="1">
      <alignment horizontal="center" vertical="top"/>
    </xf>
    <xf numFmtId="0" fontId="4" fillId="0" borderId="25" xfId="0" applyFont="1" applyFill="1" applyBorder="1" applyAlignment="1">
      <alignment horizontal="center" vertical="top" wrapText="1"/>
    </xf>
    <xf numFmtId="0" fontId="0" fillId="0" borderId="27" xfId="0" applyBorder="1" applyAlignment="1">
      <alignment horizontal="center" vertical="top" wrapText="1"/>
    </xf>
    <xf numFmtId="49" fontId="4" fillId="0" borderId="90" xfId="0" applyNumberFormat="1" applyFont="1" applyBorder="1" applyAlignment="1">
      <alignment horizontal="center" vertical="top" wrapText="1"/>
    </xf>
    <xf numFmtId="0" fontId="0" fillId="0" borderId="4" xfId="0" applyBorder="1" applyAlignment="1">
      <alignment horizontal="center" vertical="top"/>
    </xf>
    <xf numFmtId="49" fontId="7" fillId="6" borderId="29" xfId="0" applyNumberFormat="1" applyFont="1" applyFill="1" applyBorder="1" applyAlignment="1">
      <alignment horizontal="center" vertical="top"/>
    </xf>
    <xf numFmtId="49" fontId="7" fillId="6" borderId="20" xfId="0" applyNumberFormat="1" applyFont="1" applyFill="1" applyBorder="1" applyAlignment="1">
      <alignment horizontal="center" vertical="top"/>
    </xf>
    <xf numFmtId="49" fontId="7" fillId="6" borderId="34" xfId="0" applyNumberFormat="1" applyFont="1" applyFill="1" applyBorder="1" applyAlignment="1">
      <alignment horizontal="center" vertical="top"/>
    </xf>
    <xf numFmtId="49" fontId="7" fillId="2" borderId="25" xfId="0" applyNumberFormat="1" applyFont="1" applyFill="1" applyBorder="1" applyAlignment="1">
      <alignment horizontal="center" vertical="top"/>
    </xf>
    <xf numFmtId="49" fontId="7" fillId="2" borderId="2" xfId="0" applyNumberFormat="1" applyFont="1" applyFill="1" applyBorder="1" applyAlignment="1">
      <alignment horizontal="center" vertical="top"/>
    </xf>
    <xf numFmtId="49" fontId="7" fillId="2" borderId="30" xfId="0" applyNumberFormat="1" applyFont="1" applyFill="1" applyBorder="1" applyAlignment="1">
      <alignment horizontal="center" vertical="top"/>
    </xf>
    <xf numFmtId="49" fontId="4" fillId="0" borderId="87" xfId="0" applyNumberFormat="1" applyFont="1" applyBorder="1" applyAlignment="1">
      <alignment horizontal="center" vertical="top" wrapText="1"/>
    </xf>
    <xf numFmtId="49" fontId="4" fillId="0" borderId="64" xfId="0" applyNumberFormat="1" applyFont="1" applyBorder="1" applyAlignment="1">
      <alignment horizontal="center" vertical="top" wrapText="1"/>
    </xf>
    <xf numFmtId="0" fontId="0" fillId="0" borderId="88" xfId="0" applyBorder="1" applyAlignment="1">
      <alignment horizontal="center" vertical="top" wrapText="1"/>
    </xf>
    <xf numFmtId="0" fontId="35" fillId="0" borderId="0" xfId="0" applyFont="1" applyAlignment="1">
      <alignment horizontal="center"/>
    </xf>
    <xf numFmtId="0" fontId="35" fillId="0" borderId="0" xfId="0" applyFont="1" applyAlignment="1"/>
    <xf numFmtId="0" fontId="9" fillId="0" borderId="0" xfId="0" applyNumberFormat="1" applyFont="1" applyAlignment="1">
      <alignment vertical="top" wrapText="1"/>
    </xf>
    <xf numFmtId="1" fontId="18" fillId="0" borderId="92" xfId="0" applyNumberFormat="1" applyFont="1" applyBorder="1" applyAlignment="1">
      <alignment horizontal="center" vertical="top" wrapText="1"/>
    </xf>
    <xf numFmtId="1" fontId="18" fillId="0" borderId="95" xfId="0" applyNumberFormat="1" applyFont="1" applyBorder="1" applyAlignment="1">
      <alignment horizontal="center" vertical="top" wrapText="1"/>
    </xf>
    <xf numFmtId="1" fontId="18" fillId="0" borderId="96" xfId="0" applyNumberFormat="1" applyFont="1" applyBorder="1" applyAlignment="1">
      <alignment horizontal="center" vertical="top" wrapText="1"/>
    </xf>
    <xf numFmtId="49" fontId="7" fillId="6" borderId="44" xfId="0" applyNumberFormat="1" applyFont="1" applyFill="1" applyBorder="1" applyAlignment="1">
      <alignment horizontal="center" vertical="top"/>
    </xf>
    <xf numFmtId="49" fontId="7" fillId="2" borderId="63" xfId="0" applyNumberFormat="1" applyFont="1" applyFill="1" applyBorder="1" applyAlignment="1">
      <alignment horizontal="center" vertical="top"/>
    </xf>
    <xf numFmtId="0" fontId="7" fillId="5" borderId="33" xfId="0" applyFont="1" applyFill="1" applyBorder="1" applyAlignment="1">
      <alignment horizontal="right" vertical="top" wrapText="1"/>
    </xf>
    <xf numFmtId="0" fontId="0" fillId="5" borderId="1" xfId="0" applyFill="1" applyBorder="1" applyAlignment="1">
      <alignment vertical="top" wrapText="1"/>
    </xf>
    <xf numFmtId="0" fontId="0" fillId="5" borderId="5" xfId="0" applyFill="1" applyBorder="1" applyAlignment="1">
      <alignment vertical="top" wrapText="1"/>
    </xf>
    <xf numFmtId="0" fontId="7" fillId="4" borderId="33" xfId="0" applyFont="1" applyFill="1" applyBorder="1" applyAlignment="1">
      <alignment horizontal="right" vertical="top" wrapText="1"/>
    </xf>
    <xf numFmtId="0" fontId="0" fillId="0" borderId="1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25" fillId="0" borderId="92" xfId="0" applyFont="1" applyBorder="1" applyAlignment="1">
      <alignment horizontal="left" vertical="top" wrapText="1"/>
    </xf>
    <xf numFmtId="0" fontId="21" fillId="0" borderId="95" xfId="0" applyFont="1" applyBorder="1" applyAlignment="1">
      <alignment vertical="top" wrapText="1"/>
    </xf>
    <xf numFmtId="0" fontId="9" fillId="0" borderId="97" xfId="0" applyFont="1" applyBorder="1" applyAlignment="1">
      <alignment vertical="top" wrapText="1"/>
    </xf>
    <xf numFmtId="0" fontId="0" fillId="0" borderId="58" xfId="0" applyBorder="1" applyAlignment="1">
      <alignment vertical="top" wrapText="1"/>
    </xf>
    <xf numFmtId="0" fontId="9" fillId="0" borderId="55" xfId="0" applyFont="1" applyBorder="1" applyAlignment="1">
      <alignment horizontal="left" vertical="top" wrapText="1"/>
    </xf>
    <xf numFmtId="0" fontId="0" fillId="0" borderId="56" xfId="0" applyBorder="1" applyAlignment="1">
      <alignment vertical="top" wrapText="1"/>
    </xf>
    <xf numFmtId="0" fontId="0" fillId="0" borderId="59" xfId="0" applyBorder="1" applyAlignment="1">
      <alignment vertical="top" wrapText="1"/>
    </xf>
    <xf numFmtId="1" fontId="17" fillId="5" borderId="94" xfId="0" applyNumberFormat="1" applyFont="1" applyFill="1" applyBorder="1" applyAlignment="1">
      <alignment horizontal="center" vertical="top" wrapText="1"/>
    </xf>
    <xf numFmtId="1" fontId="17" fillId="5" borderId="84" xfId="0" applyNumberFormat="1" applyFont="1" applyFill="1" applyBorder="1" applyAlignment="1">
      <alignment horizontal="center" vertical="top" wrapText="1"/>
    </xf>
    <xf numFmtId="1" fontId="17" fillId="5" borderId="61" xfId="0" applyNumberFormat="1" applyFont="1" applyFill="1" applyBorder="1" applyAlignment="1">
      <alignment horizontal="center" vertical="top" wrapText="1"/>
    </xf>
    <xf numFmtId="1" fontId="18" fillId="0" borderId="40" xfId="0" applyNumberFormat="1" applyFont="1" applyBorder="1" applyAlignment="1">
      <alignment horizontal="center" vertical="top" wrapText="1"/>
    </xf>
    <xf numFmtId="1" fontId="18" fillId="0" borderId="0" xfId="0" applyNumberFormat="1" applyFont="1" applyAlignment="1">
      <alignment horizontal="center" vertical="top" wrapText="1"/>
    </xf>
    <xf numFmtId="1" fontId="18" fillId="0" borderId="64" xfId="0" applyNumberFormat="1" applyFont="1" applyBorder="1" applyAlignment="1">
      <alignment horizontal="center" vertical="top" wrapText="1"/>
    </xf>
    <xf numFmtId="1" fontId="16" fillId="4" borderId="94" xfId="0" applyNumberFormat="1" applyFont="1" applyFill="1" applyBorder="1" applyAlignment="1">
      <alignment horizontal="center" vertical="top" wrapText="1"/>
    </xf>
    <xf numFmtId="1" fontId="16" fillId="4" borderId="84" xfId="0" applyNumberFormat="1" applyFont="1" applyFill="1" applyBorder="1" applyAlignment="1">
      <alignment horizontal="center" vertical="top" wrapText="1"/>
    </xf>
    <xf numFmtId="1" fontId="16" fillId="4" borderId="61" xfId="0" applyNumberFormat="1" applyFont="1" applyFill="1" applyBorder="1" applyAlignment="1">
      <alignment horizontal="center" vertical="top" wrapText="1"/>
    </xf>
    <xf numFmtId="1" fontId="18" fillId="0" borderId="82" xfId="0" applyNumberFormat="1" applyFont="1" applyBorder="1" applyAlignment="1">
      <alignment horizontal="center" vertical="top" wrapText="1"/>
    </xf>
    <xf numFmtId="1" fontId="18" fillId="0" borderId="36" xfId="0" applyNumberFormat="1" applyFont="1" applyBorder="1" applyAlignment="1">
      <alignment horizontal="center" vertical="top" wrapText="1"/>
    </xf>
    <xf numFmtId="1" fontId="18" fillId="0" borderId="43" xfId="0" applyNumberFormat="1" applyFont="1" applyBorder="1" applyAlignment="1">
      <alignment horizontal="center" vertical="top" wrapText="1"/>
    </xf>
    <xf numFmtId="0" fontId="9" fillId="0" borderId="92" xfId="0" applyFont="1" applyBorder="1" applyAlignment="1">
      <alignment horizontal="left" vertical="top" wrapText="1"/>
    </xf>
    <xf numFmtId="0" fontId="0" fillId="0" borderId="95" xfId="0" applyBorder="1" applyAlignment="1">
      <alignment vertical="top" wrapText="1"/>
    </xf>
    <xf numFmtId="0" fontId="0" fillId="0" borderId="96" xfId="0" applyBorder="1" applyAlignment="1">
      <alignment vertical="top" wrapText="1"/>
    </xf>
    <xf numFmtId="0" fontId="3" fillId="0" borderId="3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49" fontId="3" fillId="2" borderId="93" xfId="0" applyNumberFormat="1" applyFont="1" applyFill="1" applyBorder="1" applyAlignment="1">
      <alignment horizontal="right" vertical="top"/>
    </xf>
    <xf numFmtId="49" fontId="11" fillId="0" borderId="0" xfId="0" applyNumberFormat="1" applyFont="1" applyFill="1" applyBorder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49" fontId="3" fillId="6" borderId="84" xfId="0" applyNumberFormat="1" applyFont="1" applyFill="1" applyBorder="1" applyAlignment="1">
      <alignment horizontal="right" vertical="top"/>
    </xf>
    <xf numFmtId="49" fontId="3" fillId="5" borderId="5" xfId="0" applyNumberFormat="1" applyFont="1" applyFill="1" applyBorder="1" applyAlignment="1">
      <alignment horizontal="right" vertical="top"/>
    </xf>
    <xf numFmtId="49" fontId="3" fillId="5" borderId="84" xfId="0" applyNumberFormat="1" applyFont="1" applyFill="1" applyBorder="1" applyAlignment="1">
      <alignment horizontal="right" vertical="top"/>
    </xf>
    <xf numFmtId="0" fontId="3" fillId="0" borderId="94" xfId="0" applyFont="1" applyBorder="1" applyAlignment="1">
      <alignment horizontal="center" vertical="center" wrapText="1"/>
    </xf>
    <xf numFmtId="0" fontId="14" fillId="0" borderId="84" xfId="0" applyFont="1" applyBorder="1" applyAlignment="1">
      <alignment vertical="center" wrapText="1"/>
    </xf>
    <xf numFmtId="0" fontId="14" fillId="0" borderId="61" xfId="0" applyFont="1" applyBorder="1" applyAlignment="1">
      <alignment vertical="center" wrapText="1"/>
    </xf>
    <xf numFmtId="0" fontId="6" fillId="0" borderId="25" xfId="0" applyFont="1" applyBorder="1" applyAlignment="1">
      <alignment horizontal="center" vertical="center" wrapText="1"/>
    </xf>
    <xf numFmtId="0" fontId="22" fillId="0" borderId="27" xfId="0" applyFont="1" applyBorder="1" applyAlignment="1">
      <alignment horizontal="center" vertical="center" textRotation="90" wrapText="1"/>
    </xf>
    <xf numFmtId="0" fontId="22" fillId="0" borderId="30" xfId="0" applyFont="1" applyBorder="1" applyAlignment="1">
      <alignment horizontal="center" vertical="center" textRotation="90" wrapText="1"/>
    </xf>
    <xf numFmtId="0" fontId="9" fillId="0" borderId="25" xfId="0" applyFont="1" applyBorder="1" applyAlignment="1">
      <alignment horizontal="center" vertical="center" textRotation="90" wrapText="1"/>
    </xf>
    <xf numFmtId="0" fontId="9" fillId="0" borderId="27" xfId="0" applyFont="1" applyBorder="1" applyAlignment="1">
      <alignment horizontal="center" vertical="center" textRotation="90" wrapText="1"/>
    </xf>
    <xf numFmtId="0" fontId="9" fillId="0" borderId="30" xfId="0" applyFont="1" applyBorder="1" applyAlignment="1">
      <alignment horizontal="center" vertical="center" textRotation="90" wrapText="1"/>
    </xf>
    <xf numFmtId="0" fontId="4" fillId="0" borderId="92" xfId="0" applyFont="1" applyFill="1" applyBorder="1" applyAlignment="1">
      <alignment horizontal="center" vertical="top" wrapText="1"/>
    </xf>
    <xf numFmtId="0" fontId="4" fillId="0" borderId="82" xfId="0" applyFont="1" applyFill="1" applyBorder="1" applyAlignment="1">
      <alignment horizontal="center" vertical="top" wrapText="1"/>
    </xf>
    <xf numFmtId="49" fontId="7" fillId="2" borderId="33" xfId="0" applyNumberFormat="1" applyFont="1" applyFill="1" applyBorder="1" applyAlignment="1">
      <alignment horizontal="right" vertical="top"/>
    </xf>
    <xf numFmtId="49" fontId="7" fillId="2" borderId="1" xfId="0" applyNumberFormat="1" applyFont="1" applyFill="1" applyBorder="1" applyAlignment="1">
      <alignment horizontal="right" vertical="top"/>
    </xf>
    <xf numFmtId="49" fontId="7" fillId="2" borderId="86" xfId="0" applyNumberFormat="1" applyFont="1" applyFill="1" applyBorder="1" applyAlignment="1">
      <alignment horizontal="right" vertical="top"/>
    </xf>
    <xf numFmtId="0" fontId="6" fillId="6" borderId="27" xfId="0" applyFont="1" applyFill="1" applyBorder="1" applyAlignment="1">
      <alignment horizontal="left" vertical="top"/>
    </xf>
    <xf numFmtId="0" fontId="6" fillId="6" borderId="52" xfId="0" applyFont="1" applyFill="1" applyBorder="1" applyAlignment="1">
      <alignment horizontal="left" vertical="top"/>
    </xf>
    <xf numFmtId="0" fontId="20" fillId="0" borderId="25" xfId="0" applyFont="1" applyBorder="1" applyAlignment="1">
      <alignment horizontal="center" vertical="center" textRotation="90" wrapText="1"/>
    </xf>
    <xf numFmtId="0" fontId="20" fillId="0" borderId="27" xfId="0" applyFont="1" applyBorder="1" applyAlignment="1">
      <alignment horizontal="center" vertical="center" textRotation="90" wrapText="1"/>
    </xf>
    <xf numFmtId="0" fontId="20" fillId="0" borderId="30" xfId="0" applyFont="1" applyBorder="1" applyAlignment="1">
      <alignment horizontal="center" vertical="center" textRotation="90" wrapText="1"/>
    </xf>
    <xf numFmtId="0" fontId="9" fillId="0" borderId="27" xfId="0" applyFont="1" applyFill="1" applyBorder="1" applyAlignment="1">
      <alignment horizontal="center" vertical="center" textRotation="90" wrapText="1"/>
    </xf>
    <xf numFmtId="0" fontId="9" fillId="0" borderId="30" xfId="0" applyFont="1" applyFill="1" applyBorder="1" applyAlignment="1">
      <alignment horizontal="center" vertical="center" textRotation="90" wrapText="1"/>
    </xf>
    <xf numFmtId="0" fontId="9" fillId="0" borderId="27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 textRotation="90" wrapText="1"/>
    </xf>
    <xf numFmtId="0" fontId="9" fillId="0" borderId="26" xfId="0" applyFont="1" applyBorder="1" applyAlignment="1">
      <alignment horizontal="center" vertical="center" textRotation="90" wrapText="1"/>
    </xf>
    <xf numFmtId="0" fontId="9" fillId="0" borderId="34" xfId="0" applyFont="1" applyBorder="1" applyAlignment="1">
      <alignment horizontal="center" vertical="center" textRotation="90" wrapText="1"/>
    </xf>
    <xf numFmtId="49" fontId="6" fillId="7" borderId="55" xfId="0" applyNumberFormat="1" applyFont="1" applyFill="1" applyBorder="1" applyAlignment="1">
      <alignment horizontal="left" vertical="top" wrapText="1"/>
    </xf>
    <xf numFmtId="49" fontId="6" fillId="7" borderId="56" xfId="0" applyNumberFormat="1" applyFont="1" applyFill="1" applyBorder="1" applyAlignment="1">
      <alignment horizontal="left" vertical="top" wrapText="1"/>
    </xf>
    <xf numFmtId="49" fontId="6" fillId="7" borderId="57" xfId="0" applyNumberFormat="1" applyFont="1" applyFill="1" applyBorder="1" applyAlignment="1">
      <alignment horizontal="left" vertical="top" wrapText="1"/>
    </xf>
    <xf numFmtId="0" fontId="22" fillId="0" borderId="25" xfId="0" applyFont="1" applyBorder="1" applyAlignment="1">
      <alignment horizontal="center" vertical="center" wrapText="1"/>
    </xf>
    <xf numFmtId="0" fontId="22" fillId="0" borderId="27" xfId="0" applyFont="1" applyBorder="1" applyAlignment="1">
      <alignment horizontal="center" vertical="center" wrapText="1"/>
    </xf>
    <xf numFmtId="0" fontId="22" fillId="0" borderId="30" xfId="0" applyFont="1" applyBorder="1" applyAlignment="1">
      <alignment horizontal="center" vertical="center" wrapText="1"/>
    </xf>
    <xf numFmtId="49" fontId="4" fillId="0" borderId="27" xfId="0" applyNumberFormat="1" applyFont="1" applyBorder="1" applyAlignment="1">
      <alignment horizontal="center" vertical="top" wrapText="1"/>
    </xf>
    <xf numFmtId="0" fontId="9" fillId="0" borderId="25" xfId="0" applyNumberFormat="1" applyFont="1" applyBorder="1" applyAlignment="1">
      <alignment horizontal="center" vertical="center" textRotation="90" wrapText="1"/>
    </xf>
    <xf numFmtId="0" fontId="9" fillId="0" borderId="27" xfId="0" applyNumberFormat="1" applyFont="1" applyBorder="1" applyAlignment="1">
      <alignment horizontal="center" vertical="center" textRotation="90" wrapText="1"/>
    </xf>
    <xf numFmtId="0" fontId="9" fillId="0" borderId="30" xfId="0" applyNumberFormat="1" applyFont="1" applyBorder="1" applyAlignment="1">
      <alignment horizontal="center" vertical="center" textRotation="90" wrapText="1"/>
    </xf>
    <xf numFmtId="0" fontId="4" fillId="0" borderId="14" xfId="0" applyFont="1" applyFill="1" applyBorder="1" applyAlignment="1">
      <alignment horizontal="center" vertical="top" wrapText="1"/>
    </xf>
    <xf numFmtId="49" fontId="7" fillId="0" borderId="37" xfId="0" applyNumberFormat="1" applyFont="1" applyBorder="1" applyAlignment="1">
      <alignment horizontal="center" vertical="top"/>
    </xf>
    <xf numFmtId="49" fontId="7" fillId="0" borderId="68" xfId="0" applyNumberFormat="1" applyFont="1" applyBorder="1" applyAlignment="1">
      <alignment horizontal="center" vertical="top"/>
    </xf>
    <xf numFmtId="49" fontId="7" fillId="0" borderId="69" xfId="0" applyNumberFormat="1" applyFont="1" applyBorder="1" applyAlignment="1">
      <alignment horizontal="center" vertical="top"/>
    </xf>
    <xf numFmtId="0" fontId="6" fillId="2" borderId="33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4" xfId="0" applyFont="1" applyFill="1" applyBorder="1" applyAlignment="1">
      <alignment horizontal="left" vertical="top" wrapText="1"/>
    </xf>
    <xf numFmtId="0" fontId="6" fillId="2" borderId="60" xfId="0" applyFont="1" applyFill="1" applyBorder="1" applyAlignment="1">
      <alignment horizontal="left" vertical="top" wrapText="1"/>
    </xf>
    <xf numFmtId="49" fontId="4" fillId="0" borderId="41" xfId="0" applyNumberFormat="1" applyFont="1" applyBorder="1" applyAlignment="1">
      <alignment horizontal="center" vertical="top"/>
    </xf>
    <xf numFmtId="49" fontId="4" fillId="0" borderId="46" xfId="0" applyNumberFormat="1" applyFont="1" applyBorder="1" applyAlignment="1">
      <alignment horizontal="center" vertical="top"/>
    </xf>
    <xf numFmtId="49" fontId="4" fillId="0" borderId="42" xfId="0" applyNumberFormat="1" applyFont="1" applyBorder="1" applyAlignment="1">
      <alignment horizontal="center" vertical="top"/>
    </xf>
    <xf numFmtId="49" fontId="8" fillId="0" borderId="27" xfId="0" applyNumberFormat="1" applyFont="1" applyBorder="1" applyAlignment="1">
      <alignment horizontal="center" vertical="top"/>
    </xf>
    <xf numFmtId="49" fontId="4" fillId="0" borderId="27" xfId="0" applyNumberFormat="1" applyFont="1" applyBorder="1" applyAlignment="1">
      <alignment horizontal="center" vertical="top"/>
    </xf>
    <xf numFmtId="49" fontId="4" fillId="0" borderId="30" xfId="0" applyNumberFormat="1" applyFont="1" applyBorder="1" applyAlignment="1">
      <alignment horizontal="center" vertical="top"/>
    </xf>
    <xf numFmtId="49" fontId="4" fillId="0" borderId="63" xfId="0" applyNumberFormat="1" applyFont="1" applyBorder="1" applyAlignment="1">
      <alignment horizontal="center" vertical="top"/>
    </xf>
    <xf numFmtId="49" fontId="4" fillId="0" borderId="87" xfId="0" applyNumberFormat="1" applyFont="1" applyBorder="1" applyAlignment="1">
      <alignment horizontal="center" vertical="top"/>
    </xf>
    <xf numFmtId="49" fontId="4" fillId="0" borderId="64" xfId="0" applyNumberFormat="1" applyFont="1" applyBorder="1" applyAlignment="1">
      <alignment horizontal="center" vertical="top"/>
    </xf>
    <xf numFmtId="49" fontId="4" fillId="0" borderId="88" xfId="0" applyNumberFormat="1" applyFont="1" applyBorder="1" applyAlignment="1">
      <alignment horizontal="center" vertical="top"/>
    </xf>
    <xf numFmtId="0" fontId="4" fillId="0" borderId="58" xfId="0" applyFont="1" applyFill="1" applyBorder="1" applyAlignment="1">
      <alignment horizontal="center" vertical="top" wrapText="1"/>
    </xf>
    <xf numFmtId="49" fontId="4" fillId="0" borderId="63" xfId="0" applyNumberFormat="1" applyFont="1" applyBorder="1" applyAlignment="1">
      <alignment horizontal="center" vertical="top" wrapText="1"/>
    </xf>
    <xf numFmtId="49" fontId="7" fillId="0" borderId="85" xfId="0" applyNumberFormat="1" applyFont="1" applyBorder="1" applyAlignment="1">
      <alignment horizontal="center" vertical="top"/>
    </xf>
    <xf numFmtId="49" fontId="7" fillId="0" borderId="38" xfId="0" applyNumberFormat="1" applyFont="1" applyBorder="1" applyAlignment="1">
      <alignment horizontal="center" vertical="top"/>
    </xf>
    <xf numFmtId="49" fontId="7" fillId="0" borderId="86" xfId="0" applyNumberFormat="1" applyFont="1" applyBorder="1" applyAlignment="1">
      <alignment horizontal="center" vertical="top"/>
    </xf>
    <xf numFmtId="49" fontId="4" fillId="0" borderId="3" xfId="0" applyNumberFormat="1" applyFont="1" applyBorder="1" applyAlignment="1">
      <alignment horizontal="center" vertical="top"/>
    </xf>
    <xf numFmtId="49" fontId="4" fillId="0" borderId="2" xfId="0" applyNumberFormat="1" applyFont="1" applyBorder="1" applyAlignment="1">
      <alignment horizontal="center" vertical="top"/>
    </xf>
    <xf numFmtId="49" fontId="4" fillId="0" borderId="4" xfId="0" applyNumberFormat="1" applyFont="1" applyBorder="1" applyAlignment="1">
      <alignment horizontal="center" vertical="top"/>
    </xf>
    <xf numFmtId="0" fontId="0" fillId="0" borderId="20" xfId="0" applyBorder="1" applyAlignment="1">
      <alignment horizontal="center" vertical="top"/>
    </xf>
    <xf numFmtId="0" fontId="0" fillId="0" borderId="55" xfId="0" applyBorder="1" applyAlignment="1">
      <alignment horizontal="center" vertical="top"/>
    </xf>
    <xf numFmtId="0" fontId="0" fillId="0" borderId="2" xfId="0" applyBorder="1" applyAlignment="1">
      <alignment vertical="top" wrapText="1"/>
    </xf>
    <xf numFmtId="49" fontId="4" fillId="0" borderId="56" xfId="0" applyNumberFormat="1" applyFont="1" applyBorder="1" applyAlignment="1">
      <alignment horizontal="center" vertical="top" wrapText="1"/>
    </xf>
    <xf numFmtId="0" fontId="22" fillId="0" borderId="0" xfId="0" applyFont="1" applyFill="1" applyAlignment="1">
      <alignment horizontal="center" wrapText="1"/>
    </xf>
    <xf numFmtId="0" fontId="22" fillId="0" borderId="0" xfId="0" applyFont="1" applyAlignment="1">
      <alignment horizontal="center" wrapText="1"/>
    </xf>
    <xf numFmtId="0" fontId="23" fillId="0" borderId="0" xfId="0" applyFont="1" applyAlignment="1"/>
    <xf numFmtId="0" fontId="3" fillId="3" borderId="98" xfId="0" applyFont="1" applyFill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center" vertical="center" wrapText="1"/>
    </xf>
    <xf numFmtId="0" fontId="3" fillId="3" borderId="99" xfId="0" applyFont="1" applyFill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3" fillId="3" borderId="100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101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top" wrapText="1"/>
    </xf>
    <xf numFmtId="0" fontId="0" fillId="0" borderId="0" xfId="0" applyAlignment="1"/>
    <xf numFmtId="0" fontId="22" fillId="0" borderId="0" xfId="0" applyFont="1" applyAlignment="1">
      <alignment horizontal="center"/>
    </xf>
    <xf numFmtId="0" fontId="31" fillId="0" borderId="27" xfId="0" applyFont="1" applyBorder="1" applyAlignment="1">
      <alignment horizontal="center" vertical="top" wrapText="1"/>
    </xf>
    <xf numFmtId="0" fontId="31" fillId="0" borderId="28" xfId="0" applyFont="1" applyFill="1" applyBorder="1" applyAlignment="1">
      <alignment horizontal="center" vertical="top" wrapText="1"/>
    </xf>
    <xf numFmtId="0" fontId="0" fillId="0" borderId="28" xfId="0" applyFill="1" applyBorder="1" applyAlignment="1">
      <alignment horizontal="center" vertical="top" wrapText="1"/>
    </xf>
    <xf numFmtId="0" fontId="0" fillId="0" borderId="0" xfId="0" applyAlignment="1">
      <alignment wrapText="1"/>
    </xf>
  </cellXfs>
  <cellStyles count="1">
    <cellStyle name="Paprastas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K111"/>
  <sheetViews>
    <sheetView tabSelected="1" workbookViewId="0">
      <selection activeCell="L26" sqref="L26"/>
    </sheetView>
  </sheetViews>
  <sheetFormatPr defaultRowHeight="11.25"/>
  <cols>
    <col min="1" max="1" width="2.7109375" style="2" customWidth="1"/>
    <col min="2" max="3" width="2.5703125" style="2" customWidth="1"/>
    <col min="4" max="4" width="46.85546875" style="2" customWidth="1"/>
    <col min="5" max="5" width="0.140625" style="2" hidden="1" customWidth="1"/>
    <col min="6" max="6" width="3.7109375" style="2" customWidth="1"/>
    <col min="7" max="7" width="7.85546875" style="3" customWidth="1"/>
    <col min="8" max="8" width="3.85546875" style="2" customWidth="1"/>
    <col min="9" max="9" width="5.7109375" style="4" customWidth="1"/>
    <col min="10" max="10" width="8.85546875" style="2" customWidth="1"/>
    <col min="11" max="11" width="8.28515625" style="2" customWidth="1"/>
    <col min="12" max="12" width="8.5703125" style="2" customWidth="1"/>
    <col min="13" max="13" width="8.7109375" style="2" customWidth="1"/>
    <col min="14" max="14" width="8.42578125" style="2" customWidth="1"/>
    <col min="15" max="15" width="8.5703125" style="2" customWidth="1"/>
    <col min="16" max="16384" width="9.140625" style="1"/>
  </cols>
  <sheetData>
    <row r="1" spans="1:20" ht="15.75">
      <c r="L1" s="90" t="s">
        <v>70</v>
      </c>
      <c r="M1" s="91"/>
      <c r="N1" s="92"/>
      <c r="O1" s="1"/>
    </row>
    <row r="2" spans="1:20" ht="15.75">
      <c r="L2" s="66" t="s">
        <v>139</v>
      </c>
      <c r="M2" s="92"/>
      <c r="N2" s="92"/>
      <c r="O2" s="1"/>
    </row>
    <row r="3" spans="1:20" ht="15.75">
      <c r="L3" s="66" t="s">
        <v>76</v>
      </c>
      <c r="M3" s="67"/>
      <c r="N3" s="92"/>
      <c r="O3" s="1"/>
    </row>
    <row r="4" spans="1:20" ht="16.5" customHeight="1">
      <c r="A4" s="444" t="s">
        <v>140</v>
      </c>
      <c r="B4" s="445"/>
      <c r="C4" s="445"/>
      <c r="D4" s="445"/>
      <c r="E4" s="445"/>
      <c r="F4" s="445"/>
      <c r="G4" s="445"/>
      <c r="H4" s="445"/>
      <c r="I4" s="445"/>
      <c r="J4" s="445"/>
      <c r="K4" s="445"/>
      <c r="L4" s="445"/>
      <c r="M4" s="445"/>
      <c r="N4" s="445"/>
      <c r="O4" s="445"/>
      <c r="T4" s="17"/>
    </row>
    <row r="5" spans="1:20" ht="19.5" customHeight="1">
      <c r="A5" s="413" t="s">
        <v>179</v>
      </c>
      <c r="B5" s="414"/>
      <c r="C5" s="414"/>
      <c r="D5" s="414"/>
      <c r="E5" s="414"/>
      <c r="F5" s="414"/>
      <c r="G5" s="414"/>
      <c r="H5" s="414"/>
      <c r="I5" s="414"/>
      <c r="J5" s="414"/>
      <c r="K5" s="414"/>
      <c r="L5" s="414"/>
      <c r="M5" s="414"/>
      <c r="N5" s="414"/>
      <c r="O5" s="414"/>
    </row>
    <row r="6" spans="1:20" ht="14.25" customHeight="1">
      <c r="A6" s="415"/>
      <c r="B6" s="415"/>
      <c r="C6" s="415"/>
      <c r="D6" s="415"/>
      <c r="E6" s="415"/>
      <c r="F6" s="415"/>
      <c r="G6" s="415"/>
      <c r="H6" s="415"/>
      <c r="I6" s="415"/>
      <c r="J6" s="415"/>
      <c r="K6" s="415"/>
      <c r="L6" s="415"/>
      <c r="M6" s="415"/>
      <c r="N6" s="415"/>
      <c r="O6" s="415"/>
      <c r="P6" s="33"/>
      <c r="Q6" s="33"/>
      <c r="R6" s="33"/>
      <c r="S6" s="33"/>
    </row>
    <row r="7" spans="1:20" ht="15" customHeight="1" thickBot="1">
      <c r="O7" s="96" t="s">
        <v>174</v>
      </c>
    </row>
    <row r="8" spans="1:20" ht="36.75" customHeight="1">
      <c r="A8" s="511" t="s">
        <v>0</v>
      </c>
      <c r="B8" s="495" t="s">
        <v>1</v>
      </c>
      <c r="C8" s="495" t="s">
        <v>2</v>
      </c>
      <c r="D8" s="517" t="s">
        <v>3</v>
      </c>
      <c r="E8" s="495" t="s">
        <v>4</v>
      </c>
      <c r="F8" s="495" t="s">
        <v>75</v>
      </c>
      <c r="G8" s="521" t="s">
        <v>5</v>
      </c>
      <c r="H8" s="495" t="s">
        <v>6</v>
      </c>
      <c r="I8" s="495" t="s">
        <v>7</v>
      </c>
      <c r="J8" s="492" t="s">
        <v>151</v>
      </c>
      <c r="K8" s="492"/>
      <c r="L8" s="492"/>
      <c r="M8" s="492"/>
      <c r="N8" s="505" t="s">
        <v>152</v>
      </c>
      <c r="O8" s="422" t="s">
        <v>142</v>
      </c>
    </row>
    <row r="9" spans="1:20" ht="15" customHeight="1">
      <c r="A9" s="512"/>
      <c r="B9" s="496"/>
      <c r="C9" s="496"/>
      <c r="D9" s="518"/>
      <c r="E9" s="496"/>
      <c r="F9" s="496"/>
      <c r="G9" s="522"/>
      <c r="H9" s="496"/>
      <c r="I9" s="496"/>
      <c r="J9" s="493" t="s">
        <v>8</v>
      </c>
      <c r="K9" s="510" t="s">
        <v>9</v>
      </c>
      <c r="L9" s="510"/>
      <c r="M9" s="508" t="s">
        <v>10</v>
      </c>
      <c r="N9" s="506"/>
      <c r="O9" s="423"/>
    </row>
    <row r="10" spans="1:20" ht="94.5" customHeight="1" thickBot="1">
      <c r="A10" s="513"/>
      <c r="B10" s="497"/>
      <c r="C10" s="497"/>
      <c r="D10" s="519"/>
      <c r="E10" s="497"/>
      <c r="F10" s="497"/>
      <c r="G10" s="523"/>
      <c r="H10" s="497"/>
      <c r="I10" s="497"/>
      <c r="J10" s="494"/>
      <c r="K10" s="75" t="s">
        <v>8</v>
      </c>
      <c r="L10" s="76" t="s">
        <v>22</v>
      </c>
      <c r="M10" s="509"/>
      <c r="N10" s="507"/>
      <c r="O10" s="424"/>
    </row>
    <row r="11" spans="1:20" ht="34.5" customHeight="1">
      <c r="A11" s="514" t="s">
        <v>71</v>
      </c>
      <c r="B11" s="515"/>
      <c r="C11" s="515"/>
      <c r="D11" s="515"/>
      <c r="E11" s="515"/>
      <c r="F11" s="515"/>
      <c r="G11" s="515"/>
      <c r="H11" s="515"/>
      <c r="I11" s="515"/>
      <c r="J11" s="515"/>
      <c r="K11" s="515"/>
      <c r="L11" s="515"/>
      <c r="M11" s="515"/>
      <c r="N11" s="515"/>
      <c r="O11" s="516"/>
    </row>
    <row r="12" spans="1:20" ht="16.5" customHeight="1">
      <c r="A12" s="425" t="s">
        <v>72</v>
      </c>
      <c r="B12" s="426"/>
      <c r="C12" s="426"/>
      <c r="D12" s="426"/>
      <c r="E12" s="426"/>
      <c r="F12" s="426"/>
      <c r="G12" s="426"/>
      <c r="H12" s="426"/>
      <c r="I12" s="426"/>
      <c r="J12" s="426"/>
      <c r="K12" s="426"/>
      <c r="L12" s="426"/>
      <c r="M12" s="426"/>
      <c r="N12" s="426"/>
      <c r="O12" s="427"/>
      <c r="Q12" s="17"/>
    </row>
    <row r="13" spans="1:20" ht="15.75" customHeight="1">
      <c r="A13" s="93" t="s">
        <v>11</v>
      </c>
      <c r="B13" s="503" t="s">
        <v>58</v>
      </c>
      <c r="C13" s="503"/>
      <c r="D13" s="503"/>
      <c r="E13" s="503"/>
      <c r="F13" s="503"/>
      <c r="G13" s="503"/>
      <c r="H13" s="503"/>
      <c r="I13" s="503"/>
      <c r="J13" s="503"/>
      <c r="K13" s="503"/>
      <c r="L13" s="503"/>
      <c r="M13" s="503"/>
      <c r="N13" s="503"/>
      <c r="O13" s="504"/>
    </row>
    <row r="14" spans="1:20" ht="15.75" customHeight="1" thickBot="1">
      <c r="A14" s="89" t="s">
        <v>11</v>
      </c>
      <c r="B14" s="74" t="s">
        <v>11</v>
      </c>
      <c r="C14" s="420" t="s">
        <v>54</v>
      </c>
      <c r="D14" s="420"/>
      <c r="E14" s="420"/>
      <c r="F14" s="420"/>
      <c r="G14" s="420"/>
      <c r="H14" s="420"/>
      <c r="I14" s="420"/>
      <c r="J14" s="420"/>
      <c r="K14" s="420"/>
      <c r="L14" s="420"/>
      <c r="M14" s="420"/>
      <c r="N14" s="420"/>
      <c r="O14" s="421"/>
    </row>
    <row r="15" spans="1:20" ht="14.25" customHeight="1">
      <c r="A15" s="435" t="s">
        <v>11</v>
      </c>
      <c r="B15" s="438" t="s">
        <v>11</v>
      </c>
      <c r="C15" s="428" t="s">
        <v>11</v>
      </c>
      <c r="D15" s="108" t="s">
        <v>176</v>
      </c>
      <c r="E15" s="348"/>
      <c r="F15" s="343" t="s">
        <v>45</v>
      </c>
      <c r="G15" s="394" t="s">
        <v>42</v>
      </c>
      <c r="H15" s="532" t="s">
        <v>43</v>
      </c>
      <c r="I15" s="77"/>
      <c r="J15" s="73"/>
      <c r="K15" s="68"/>
      <c r="L15" s="72"/>
      <c r="M15" s="98"/>
      <c r="N15" s="97"/>
      <c r="O15" s="97"/>
    </row>
    <row r="16" spans="1:20" ht="0.75" customHeight="1" thickBot="1">
      <c r="A16" s="436"/>
      <c r="B16" s="439"/>
      <c r="C16" s="429"/>
      <c r="D16" s="107"/>
      <c r="E16" s="349"/>
      <c r="F16" s="520"/>
      <c r="G16" s="535"/>
      <c r="H16" s="540"/>
      <c r="I16" s="78"/>
      <c r="J16" s="69"/>
      <c r="K16" s="70"/>
      <c r="L16" s="70"/>
      <c r="M16" s="71"/>
      <c r="N16" s="99"/>
      <c r="O16" s="99"/>
    </row>
    <row r="17" spans="1:18" ht="12" customHeight="1">
      <c r="A17" s="436"/>
      <c r="B17" s="439"/>
      <c r="C17" s="429"/>
      <c r="D17" s="107" t="s">
        <v>178</v>
      </c>
      <c r="E17" s="349"/>
      <c r="F17" s="520"/>
      <c r="G17" s="535"/>
      <c r="H17" s="540"/>
      <c r="I17" s="77" t="s">
        <v>44</v>
      </c>
      <c r="J17" s="238">
        <v>2746975</v>
      </c>
      <c r="K17" s="239">
        <v>2698975</v>
      </c>
      <c r="L17" s="255">
        <v>1839354</v>
      </c>
      <c r="M17" s="256">
        <v>48000</v>
      </c>
      <c r="N17" s="242">
        <v>2688000</v>
      </c>
      <c r="O17" s="242">
        <v>2688000</v>
      </c>
    </row>
    <row r="18" spans="1:18" ht="15.75" customHeight="1">
      <c r="A18" s="436"/>
      <c r="B18" s="439"/>
      <c r="C18" s="429"/>
      <c r="D18" s="107"/>
      <c r="E18" s="349"/>
      <c r="F18" s="520"/>
      <c r="G18" s="535"/>
      <c r="H18" s="540"/>
      <c r="I18" s="78"/>
      <c r="J18" s="213"/>
      <c r="K18" s="214"/>
      <c r="L18" s="214"/>
      <c r="M18" s="257"/>
      <c r="N18" s="251"/>
      <c r="O18" s="251"/>
    </row>
    <row r="19" spans="1:18" ht="14.25" customHeight="1">
      <c r="A19" s="450"/>
      <c r="B19" s="451"/>
      <c r="C19" s="337"/>
      <c r="D19" s="107" t="s">
        <v>177</v>
      </c>
      <c r="E19" s="524"/>
      <c r="F19" s="520"/>
      <c r="G19" s="536"/>
      <c r="H19" s="533"/>
      <c r="I19" s="79" t="s">
        <v>44</v>
      </c>
      <c r="J19" s="213">
        <v>210800</v>
      </c>
      <c r="K19" s="214">
        <v>130100</v>
      </c>
      <c r="L19" s="214">
        <v>0</v>
      </c>
      <c r="M19" s="258">
        <v>80700</v>
      </c>
      <c r="N19" s="223">
        <v>210800</v>
      </c>
      <c r="O19" s="223">
        <v>210800</v>
      </c>
      <c r="R19" s="6"/>
    </row>
    <row r="20" spans="1:18" ht="14.25" customHeight="1">
      <c r="A20" s="450"/>
      <c r="B20" s="451"/>
      <c r="C20" s="337"/>
      <c r="D20" s="107"/>
      <c r="E20" s="524"/>
      <c r="F20" s="520"/>
      <c r="G20" s="536"/>
      <c r="H20" s="533"/>
      <c r="I20" s="79"/>
      <c r="J20" s="259"/>
      <c r="K20" s="260"/>
      <c r="L20" s="260"/>
      <c r="M20" s="261"/>
      <c r="N20" s="223"/>
      <c r="O20" s="223"/>
      <c r="R20" s="6"/>
    </row>
    <row r="21" spans="1:18" ht="14.25" customHeight="1" thickBot="1">
      <c r="A21" s="437"/>
      <c r="B21" s="440"/>
      <c r="C21" s="430"/>
      <c r="D21" s="106"/>
      <c r="E21" s="350"/>
      <c r="F21" s="345"/>
      <c r="G21" s="537"/>
      <c r="H21" s="534"/>
      <c r="I21" s="54" t="s">
        <v>12</v>
      </c>
      <c r="J21" s="244">
        <f t="shared" ref="J21:O21" si="0">SUM(J15:J20)</f>
        <v>2957775</v>
      </c>
      <c r="K21" s="244">
        <f t="shared" si="0"/>
        <v>2829075</v>
      </c>
      <c r="L21" s="244">
        <f t="shared" si="0"/>
        <v>1839354</v>
      </c>
      <c r="M21" s="262">
        <f t="shared" si="0"/>
        <v>128700</v>
      </c>
      <c r="N21" s="219">
        <f t="shared" si="0"/>
        <v>2898800</v>
      </c>
      <c r="O21" s="219">
        <f t="shared" si="0"/>
        <v>2898800</v>
      </c>
      <c r="P21" s="7"/>
      <c r="R21" s="6"/>
    </row>
    <row r="22" spans="1:18" ht="14.25" customHeight="1">
      <c r="A22" s="435" t="s">
        <v>11</v>
      </c>
      <c r="B22" s="438" t="s">
        <v>11</v>
      </c>
      <c r="C22" s="428" t="s">
        <v>13</v>
      </c>
      <c r="D22" s="367" t="s">
        <v>62</v>
      </c>
      <c r="E22" s="348"/>
      <c r="F22" s="343" t="s">
        <v>11</v>
      </c>
      <c r="G22" s="394" t="s">
        <v>42</v>
      </c>
      <c r="H22" s="532"/>
      <c r="I22" s="48" t="s">
        <v>44</v>
      </c>
      <c r="J22" s="238">
        <v>248000</v>
      </c>
      <c r="K22" s="239">
        <v>248000</v>
      </c>
      <c r="L22" s="239">
        <v>113630</v>
      </c>
      <c r="M22" s="240">
        <v>0</v>
      </c>
      <c r="N22" s="241">
        <v>269000</v>
      </c>
      <c r="O22" s="242">
        <v>269000</v>
      </c>
    </row>
    <row r="23" spans="1:18" ht="14.25" customHeight="1">
      <c r="A23" s="450"/>
      <c r="B23" s="451"/>
      <c r="C23" s="337"/>
      <c r="D23" s="368"/>
      <c r="E23" s="524"/>
      <c r="F23" s="520"/>
      <c r="G23" s="536"/>
      <c r="H23" s="533"/>
      <c r="I23" s="50"/>
      <c r="J23" s="209"/>
      <c r="K23" s="210"/>
      <c r="L23" s="210"/>
      <c r="M23" s="211"/>
      <c r="N23" s="212"/>
      <c r="O23" s="221"/>
      <c r="R23" s="6"/>
    </row>
    <row r="24" spans="1:18" ht="14.25" customHeight="1" thickBot="1">
      <c r="A24" s="437"/>
      <c r="B24" s="440"/>
      <c r="C24" s="430"/>
      <c r="D24" s="369"/>
      <c r="E24" s="350"/>
      <c r="F24" s="345"/>
      <c r="G24" s="537"/>
      <c r="H24" s="534"/>
      <c r="I24" s="51" t="s">
        <v>12</v>
      </c>
      <c r="J24" s="243">
        <f t="shared" ref="J24:O24" si="1">SUM(J22:J23)</f>
        <v>248000</v>
      </c>
      <c r="K24" s="244">
        <f t="shared" si="1"/>
        <v>248000</v>
      </c>
      <c r="L24" s="244">
        <f t="shared" si="1"/>
        <v>113630</v>
      </c>
      <c r="M24" s="245">
        <f t="shared" si="1"/>
        <v>0</v>
      </c>
      <c r="N24" s="218">
        <f t="shared" si="1"/>
        <v>269000</v>
      </c>
      <c r="O24" s="219">
        <f t="shared" si="1"/>
        <v>269000</v>
      </c>
      <c r="P24" s="7"/>
      <c r="R24" s="6"/>
    </row>
    <row r="25" spans="1:18" ht="14.25" customHeight="1">
      <c r="A25" s="435" t="s">
        <v>11</v>
      </c>
      <c r="B25" s="438" t="s">
        <v>11</v>
      </c>
      <c r="C25" s="428" t="s">
        <v>46</v>
      </c>
      <c r="D25" s="367" t="s">
        <v>69</v>
      </c>
      <c r="E25" s="348"/>
      <c r="F25" s="343" t="s">
        <v>11</v>
      </c>
      <c r="G25" s="394" t="s">
        <v>42</v>
      </c>
      <c r="H25" s="532"/>
      <c r="I25" s="48" t="s">
        <v>44</v>
      </c>
      <c r="J25" s="238">
        <v>108000</v>
      </c>
      <c r="K25" s="239">
        <v>107140</v>
      </c>
      <c r="L25" s="239">
        <v>73600</v>
      </c>
      <c r="M25" s="246">
        <v>860</v>
      </c>
      <c r="N25" s="241">
        <v>108000</v>
      </c>
      <c r="O25" s="242">
        <v>108000</v>
      </c>
    </row>
    <row r="26" spans="1:18" ht="14.25" customHeight="1">
      <c r="A26" s="436"/>
      <c r="B26" s="439"/>
      <c r="C26" s="429"/>
      <c r="D26" s="368"/>
      <c r="E26" s="349"/>
      <c r="F26" s="520"/>
      <c r="G26" s="535"/>
      <c r="H26" s="540"/>
      <c r="I26" s="49"/>
      <c r="J26" s="247"/>
      <c r="K26" s="248"/>
      <c r="L26" s="248"/>
      <c r="M26" s="249"/>
      <c r="N26" s="250"/>
      <c r="O26" s="251"/>
    </row>
    <row r="27" spans="1:18" ht="14.25" customHeight="1">
      <c r="A27" s="450"/>
      <c r="B27" s="451"/>
      <c r="C27" s="337"/>
      <c r="D27" s="368"/>
      <c r="E27" s="524"/>
      <c r="F27" s="520"/>
      <c r="G27" s="536"/>
      <c r="H27" s="533"/>
      <c r="I27" s="50"/>
      <c r="J27" s="213"/>
      <c r="K27" s="214"/>
      <c r="L27" s="214"/>
      <c r="M27" s="215"/>
      <c r="N27" s="222"/>
      <c r="O27" s="223"/>
      <c r="R27" s="6"/>
    </row>
    <row r="28" spans="1:18" ht="14.25" customHeight="1" thickBot="1">
      <c r="A28" s="437"/>
      <c r="B28" s="440"/>
      <c r="C28" s="430"/>
      <c r="D28" s="369"/>
      <c r="E28" s="350"/>
      <c r="F28" s="345"/>
      <c r="G28" s="537"/>
      <c r="H28" s="534"/>
      <c r="I28" s="51" t="s">
        <v>12</v>
      </c>
      <c r="J28" s="195">
        <f t="shared" ref="J28:O28" si="2">SUM(J25:J27)</f>
        <v>108000</v>
      </c>
      <c r="K28" s="216">
        <f t="shared" si="2"/>
        <v>107140</v>
      </c>
      <c r="L28" s="216">
        <f t="shared" si="2"/>
        <v>73600</v>
      </c>
      <c r="M28" s="217">
        <f t="shared" si="2"/>
        <v>860</v>
      </c>
      <c r="N28" s="218">
        <f t="shared" si="2"/>
        <v>108000</v>
      </c>
      <c r="O28" s="219">
        <f t="shared" si="2"/>
        <v>108000</v>
      </c>
      <c r="P28" s="7"/>
      <c r="R28" s="6"/>
    </row>
    <row r="29" spans="1:18" ht="14.25" customHeight="1" thickBot="1">
      <c r="A29" s="80" t="s">
        <v>11</v>
      </c>
      <c r="B29" s="11" t="s">
        <v>11</v>
      </c>
      <c r="C29" s="418" t="s">
        <v>14</v>
      </c>
      <c r="D29" s="419"/>
      <c r="E29" s="419"/>
      <c r="F29" s="419"/>
      <c r="G29" s="419"/>
      <c r="H29" s="419"/>
      <c r="I29" s="390"/>
      <c r="J29" s="220">
        <f t="shared" ref="J29:O29" si="3">J21+J24+J28</f>
        <v>3313775</v>
      </c>
      <c r="K29" s="224">
        <f t="shared" si="3"/>
        <v>3184215</v>
      </c>
      <c r="L29" s="224">
        <f t="shared" si="3"/>
        <v>2026584</v>
      </c>
      <c r="M29" s="225">
        <f t="shared" si="3"/>
        <v>129560</v>
      </c>
      <c r="N29" s="226">
        <f t="shared" si="3"/>
        <v>3275800</v>
      </c>
      <c r="O29" s="227">
        <f t="shared" si="3"/>
        <v>3275800</v>
      </c>
    </row>
    <row r="30" spans="1:18" ht="15.75" customHeight="1" thickBot="1">
      <c r="A30" s="80" t="s">
        <v>11</v>
      </c>
      <c r="B30" s="11" t="s">
        <v>13</v>
      </c>
      <c r="C30" s="528" t="s">
        <v>165</v>
      </c>
      <c r="D30" s="529"/>
      <c r="E30" s="529"/>
      <c r="F30" s="529"/>
      <c r="G30" s="529"/>
      <c r="H30" s="529"/>
      <c r="I30" s="529"/>
      <c r="J30" s="530"/>
      <c r="K30" s="530"/>
      <c r="L30" s="530"/>
      <c r="M30" s="530"/>
      <c r="N30" s="529"/>
      <c r="O30" s="531"/>
    </row>
    <row r="31" spans="1:18" ht="14.25" customHeight="1">
      <c r="A31" s="435" t="s">
        <v>11</v>
      </c>
      <c r="B31" s="438" t="s">
        <v>13</v>
      </c>
      <c r="C31" s="525" t="s">
        <v>11</v>
      </c>
      <c r="D31" s="367" t="s">
        <v>180</v>
      </c>
      <c r="E31" s="348"/>
      <c r="F31" s="343" t="s">
        <v>192</v>
      </c>
      <c r="G31" s="394" t="s">
        <v>42</v>
      </c>
      <c r="H31" s="532" t="s">
        <v>57</v>
      </c>
      <c r="I31" s="48" t="s">
        <v>63</v>
      </c>
      <c r="J31" s="266">
        <v>8000</v>
      </c>
      <c r="K31" s="255">
        <v>8000</v>
      </c>
      <c r="L31" s="255">
        <v>0</v>
      </c>
      <c r="M31" s="246">
        <v>0</v>
      </c>
      <c r="N31" s="241">
        <v>0</v>
      </c>
      <c r="O31" s="242">
        <v>0</v>
      </c>
    </row>
    <row r="32" spans="1:18" ht="14.25" customHeight="1">
      <c r="A32" s="450"/>
      <c r="B32" s="451"/>
      <c r="C32" s="526"/>
      <c r="D32" s="368"/>
      <c r="E32" s="524"/>
      <c r="F32" s="543"/>
      <c r="G32" s="538"/>
      <c r="H32" s="533"/>
      <c r="I32" s="50" t="s">
        <v>182</v>
      </c>
      <c r="J32" s="213">
        <v>295560</v>
      </c>
      <c r="K32" s="214">
        <v>0</v>
      </c>
      <c r="L32" s="214">
        <v>0</v>
      </c>
      <c r="M32" s="215">
        <v>295560</v>
      </c>
      <c r="N32" s="222">
        <v>0</v>
      </c>
      <c r="O32" s="267">
        <v>0</v>
      </c>
      <c r="R32" s="6"/>
    </row>
    <row r="33" spans="1:18" ht="14.25" customHeight="1" thickBot="1">
      <c r="A33" s="437"/>
      <c r="B33" s="440"/>
      <c r="C33" s="527"/>
      <c r="D33" s="369"/>
      <c r="E33" s="350"/>
      <c r="F33" s="345"/>
      <c r="G33" s="537"/>
      <c r="H33" s="534"/>
      <c r="I33" s="51" t="s">
        <v>12</v>
      </c>
      <c r="J33" s="195">
        <f t="shared" ref="J33:O33" si="4">SUM(J31:J32)</f>
        <v>303560</v>
      </c>
      <c r="K33" s="216">
        <f t="shared" si="4"/>
        <v>8000</v>
      </c>
      <c r="L33" s="216">
        <f t="shared" si="4"/>
        <v>0</v>
      </c>
      <c r="M33" s="217">
        <f t="shared" si="4"/>
        <v>295560</v>
      </c>
      <c r="N33" s="218">
        <f t="shared" si="4"/>
        <v>0</v>
      </c>
      <c r="O33" s="219">
        <f t="shared" si="4"/>
        <v>0</v>
      </c>
      <c r="P33" s="7"/>
      <c r="R33" s="6"/>
    </row>
    <row r="34" spans="1:18" ht="14.25" customHeight="1">
      <c r="A34" s="58" t="s">
        <v>11</v>
      </c>
      <c r="B34" s="9" t="s">
        <v>13</v>
      </c>
      <c r="C34" s="544" t="s">
        <v>13</v>
      </c>
      <c r="D34" s="367" t="s">
        <v>181</v>
      </c>
      <c r="E34" s="376"/>
      <c r="F34" s="547" t="s">
        <v>11</v>
      </c>
      <c r="G34" s="394" t="s">
        <v>42</v>
      </c>
      <c r="H34" s="539" t="s">
        <v>57</v>
      </c>
      <c r="I34" s="52" t="s">
        <v>63</v>
      </c>
      <c r="J34" s="238">
        <v>75000</v>
      </c>
      <c r="K34" s="239">
        <v>75000</v>
      </c>
      <c r="L34" s="239">
        <v>0</v>
      </c>
      <c r="M34" s="240">
        <v>0</v>
      </c>
      <c r="N34" s="252">
        <v>0</v>
      </c>
      <c r="O34" s="253">
        <v>0</v>
      </c>
    </row>
    <row r="35" spans="1:18" ht="14.25" customHeight="1">
      <c r="A35" s="59"/>
      <c r="B35" s="8"/>
      <c r="C35" s="545"/>
      <c r="D35" s="368"/>
      <c r="E35" s="349"/>
      <c r="F35" s="548"/>
      <c r="G35" s="538"/>
      <c r="H35" s="540"/>
      <c r="I35" s="270" t="s">
        <v>78</v>
      </c>
      <c r="J35" s="213">
        <v>124776</v>
      </c>
      <c r="K35" s="214">
        <v>124776</v>
      </c>
      <c r="L35" s="214">
        <v>0</v>
      </c>
      <c r="M35" s="215">
        <v>0</v>
      </c>
      <c r="N35" s="268">
        <v>124000</v>
      </c>
      <c r="O35" s="269">
        <v>124000</v>
      </c>
    </row>
    <row r="36" spans="1:18" ht="39.75" customHeight="1" thickBot="1">
      <c r="A36" s="60"/>
      <c r="B36" s="10"/>
      <c r="C36" s="546"/>
      <c r="D36" s="369"/>
      <c r="E36" s="542"/>
      <c r="F36" s="549"/>
      <c r="G36" s="537"/>
      <c r="H36" s="541"/>
      <c r="I36" s="51" t="s">
        <v>12</v>
      </c>
      <c r="J36" s="195">
        <f t="shared" ref="J36:O36" si="5">J34+J35</f>
        <v>199776</v>
      </c>
      <c r="K36" s="216">
        <f t="shared" si="5"/>
        <v>199776</v>
      </c>
      <c r="L36" s="216">
        <f t="shared" si="5"/>
        <v>0</v>
      </c>
      <c r="M36" s="217">
        <f t="shared" si="5"/>
        <v>0</v>
      </c>
      <c r="N36" s="218">
        <f t="shared" si="5"/>
        <v>124000</v>
      </c>
      <c r="O36" s="219">
        <f t="shared" si="5"/>
        <v>124000</v>
      </c>
    </row>
    <row r="37" spans="1:18" ht="14.25" customHeight="1" thickBot="1">
      <c r="A37" s="80" t="s">
        <v>11</v>
      </c>
      <c r="B37" s="5" t="s">
        <v>13</v>
      </c>
      <c r="C37" s="419" t="s">
        <v>14</v>
      </c>
      <c r="D37" s="419"/>
      <c r="E37" s="419"/>
      <c r="F37" s="419"/>
      <c r="G37" s="419"/>
      <c r="H37" s="419"/>
      <c r="I37" s="390"/>
      <c r="J37" s="220">
        <f t="shared" ref="J37:O37" si="6">J33+J36</f>
        <v>503336</v>
      </c>
      <c r="K37" s="220">
        <f t="shared" si="6"/>
        <v>207776</v>
      </c>
      <c r="L37" s="220">
        <f t="shared" si="6"/>
        <v>0</v>
      </c>
      <c r="M37" s="220">
        <f t="shared" si="6"/>
        <v>295560</v>
      </c>
      <c r="N37" s="220">
        <f t="shared" si="6"/>
        <v>124000</v>
      </c>
      <c r="O37" s="227">
        <f t="shared" si="6"/>
        <v>124000</v>
      </c>
    </row>
    <row r="38" spans="1:18" ht="31.5" customHeight="1" thickBot="1">
      <c r="A38" s="58" t="s">
        <v>11</v>
      </c>
      <c r="B38" s="9" t="s">
        <v>46</v>
      </c>
      <c r="C38" s="387" t="s">
        <v>148</v>
      </c>
      <c r="D38" s="387"/>
      <c r="E38" s="387"/>
      <c r="F38" s="387"/>
      <c r="G38" s="387"/>
      <c r="H38" s="387"/>
      <c r="I38" s="387"/>
      <c r="J38" s="388"/>
      <c r="K38" s="388"/>
      <c r="L38" s="388"/>
      <c r="M38" s="388"/>
      <c r="N38" s="387"/>
      <c r="O38" s="389"/>
    </row>
    <row r="39" spans="1:18" ht="25.5" customHeight="1">
      <c r="A39" s="450" t="s">
        <v>11</v>
      </c>
      <c r="B39" s="451" t="s">
        <v>46</v>
      </c>
      <c r="C39" s="337" t="s">
        <v>11</v>
      </c>
      <c r="D39" s="335" t="s">
        <v>145</v>
      </c>
      <c r="E39" s="498"/>
      <c r="F39" s="543" t="s">
        <v>11</v>
      </c>
      <c r="G39" s="324" t="s">
        <v>42</v>
      </c>
      <c r="H39" s="331" t="s">
        <v>136</v>
      </c>
      <c r="I39" s="110" t="s">
        <v>44</v>
      </c>
      <c r="J39" s="154">
        <v>42200</v>
      </c>
      <c r="K39" s="128">
        <v>7400</v>
      </c>
      <c r="L39" s="263"/>
      <c r="M39" s="130">
        <v>34800</v>
      </c>
      <c r="N39" s="131">
        <v>80000</v>
      </c>
      <c r="O39" s="132">
        <v>80000</v>
      </c>
      <c r="R39" s="6"/>
    </row>
    <row r="40" spans="1:18" ht="17.25" customHeight="1">
      <c r="A40" s="550"/>
      <c r="B40" s="338"/>
      <c r="C40" s="338"/>
      <c r="D40" s="336"/>
      <c r="E40" s="499"/>
      <c r="F40" s="552"/>
      <c r="G40" s="325"/>
      <c r="H40" s="332"/>
      <c r="I40" s="111" t="s">
        <v>12</v>
      </c>
      <c r="J40" s="195">
        <f t="shared" ref="J40:O40" si="7">SUM(J39)</f>
        <v>42200</v>
      </c>
      <c r="K40" s="195">
        <f t="shared" si="7"/>
        <v>7400</v>
      </c>
      <c r="L40" s="195">
        <f t="shared" si="7"/>
        <v>0</v>
      </c>
      <c r="M40" s="195">
        <f t="shared" si="7"/>
        <v>34800</v>
      </c>
      <c r="N40" s="195">
        <f t="shared" si="7"/>
        <v>80000</v>
      </c>
      <c r="O40" s="196">
        <f t="shared" si="7"/>
        <v>80000</v>
      </c>
      <c r="R40" s="6"/>
    </row>
    <row r="41" spans="1:18" ht="27.75" customHeight="1">
      <c r="A41" s="550"/>
      <c r="B41" s="338"/>
      <c r="C41" s="338"/>
      <c r="D41" s="104" t="s">
        <v>144</v>
      </c>
      <c r="E41" s="105"/>
      <c r="F41" s="552"/>
      <c r="G41" s="325"/>
      <c r="H41" s="333"/>
      <c r="I41" s="112"/>
      <c r="J41" s="197"/>
      <c r="K41" s="198"/>
      <c r="L41" s="199"/>
      <c r="M41" s="200"/>
      <c r="N41" s="264"/>
      <c r="O41" s="265"/>
      <c r="R41" s="6"/>
    </row>
    <row r="42" spans="1:18" ht="22.5" customHeight="1">
      <c r="A42" s="551"/>
      <c r="B42" s="339"/>
      <c r="C42" s="339"/>
      <c r="D42" s="308" t="s">
        <v>146</v>
      </c>
      <c r="E42" s="309"/>
      <c r="F42" s="463"/>
      <c r="G42" s="326"/>
      <c r="H42" s="334"/>
      <c r="I42" s="310"/>
      <c r="J42" s="311"/>
      <c r="K42" s="312"/>
      <c r="L42" s="313"/>
      <c r="M42" s="314"/>
      <c r="N42" s="175"/>
      <c r="O42" s="315"/>
      <c r="R42" s="6"/>
    </row>
    <row r="43" spans="1:18" ht="42" customHeight="1">
      <c r="A43" s="304" t="s">
        <v>11</v>
      </c>
      <c r="B43" s="305" t="s">
        <v>46</v>
      </c>
      <c r="C43" s="306" t="s">
        <v>13</v>
      </c>
      <c r="D43" s="307" t="s">
        <v>147</v>
      </c>
      <c r="E43" s="102"/>
      <c r="F43" s="553" t="s">
        <v>11</v>
      </c>
      <c r="G43" s="316" t="s">
        <v>42</v>
      </c>
      <c r="H43" s="109" t="s">
        <v>43</v>
      </c>
      <c r="I43" s="113"/>
      <c r="J43" s="201"/>
      <c r="K43" s="202"/>
      <c r="L43" s="121"/>
      <c r="M43" s="203"/>
      <c r="N43" s="120"/>
      <c r="O43" s="204"/>
      <c r="R43" s="6"/>
    </row>
    <row r="44" spans="1:18" ht="40.5" customHeight="1">
      <c r="A44" s="300" t="s">
        <v>11</v>
      </c>
      <c r="B44" s="297" t="s">
        <v>46</v>
      </c>
      <c r="C44" s="299" t="s">
        <v>46</v>
      </c>
      <c r="D44" s="296" t="s">
        <v>150</v>
      </c>
      <c r="E44" s="102"/>
      <c r="F44" s="543" t="s">
        <v>11</v>
      </c>
      <c r="G44" s="295"/>
      <c r="H44" s="109" t="s">
        <v>43</v>
      </c>
      <c r="I44" s="113"/>
      <c r="J44" s="201"/>
      <c r="K44" s="202"/>
      <c r="L44" s="121"/>
      <c r="M44" s="203"/>
      <c r="N44" s="120"/>
      <c r="O44" s="204"/>
      <c r="R44" s="6"/>
    </row>
    <row r="45" spans="1:18" ht="42" customHeight="1" thickBot="1">
      <c r="A45" s="301" t="s">
        <v>11</v>
      </c>
      <c r="B45" s="298" t="s">
        <v>46</v>
      </c>
      <c r="C45" s="302" t="s">
        <v>47</v>
      </c>
      <c r="D45" s="104" t="s">
        <v>175</v>
      </c>
      <c r="E45" s="102"/>
      <c r="F45" s="345" t="s">
        <v>11</v>
      </c>
      <c r="G45" s="303"/>
      <c r="H45" s="109" t="s">
        <v>149</v>
      </c>
      <c r="I45" s="114"/>
      <c r="J45" s="205"/>
      <c r="K45" s="205"/>
      <c r="L45" s="205"/>
      <c r="M45" s="205"/>
      <c r="N45" s="205"/>
      <c r="O45" s="206"/>
      <c r="R45" s="6"/>
    </row>
    <row r="46" spans="1:18" ht="14.25" customHeight="1" thickBot="1">
      <c r="A46" s="80" t="s">
        <v>11</v>
      </c>
      <c r="B46" s="11" t="s">
        <v>46</v>
      </c>
      <c r="C46" s="500" t="s">
        <v>14</v>
      </c>
      <c r="D46" s="501"/>
      <c r="E46" s="501"/>
      <c r="F46" s="501"/>
      <c r="G46" s="501"/>
      <c r="H46" s="501"/>
      <c r="I46" s="502"/>
      <c r="J46" s="207">
        <f t="shared" ref="J46:O46" si="8">SUM(J39)</f>
        <v>42200</v>
      </c>
      <c r="K46" s="207">
        <f t="shared" si="8"/>
        <v>7400</v>
      </c>
      <c r="L46" s="207">
        <f t="shared" si="8"/>
        <v>0</v>
      </c>
      <c r="M46" s="207">
        <f t="shared" si="8"/>
        <v>34800</v>
      </c>
      <c r="N46" s="207">
        <f t="shared" si="8"/>
        <v>80000</v>
      </c>
      <c r="O46" s="208">
        <f t="shared" si="8"/>
        <v>80000</v>
      </c>
    </row>
    <row r="47" spans="1:18" ht="16.5" customHeight="1" thickBot="1">
      <c r="A47" s="80" t="s">
        <v>11</v>
      </c>
      <c r="B47" s="5" t="s">
        <v>47</v>
      </c>
      <c r="C47" s="327" t="s">
        <v>49</v>
      </c>
      <c r="D47" s="328"/>
      <c r="E47" s="328"/>
      <c r="F47" s="328"/>
      <c r="G47" s="328"/>
      <c r="H47" s="328"/>
      <c r="I47" s="328"/>
      <c r="J47" s="329"/>
      <c r="K47" s="329"/>
      <c r="L47" s="329"/>
      <c r="M47" s="329"/>
      <c r="N47" s="328"/>
      <c r="O47" s="330"/>
    </row>
    <row r="48" spans="1:18" ht="14.25" customHeight="1">
      <c r="A48" s="435" t="s">
        <v>11</v>
      </c>
      <c r="B48" s="438" t="s">
        <v>47</v>
      </c>
      <c r="C48" s="428" t="s">
        <v>11</v>
      </c>
      <c r="D48" s="357" t="s">
        <v>50</v>
      </c>
      <c r="E48" s="370"/>
      <c r="F48" s="351" t="s">
        <v>47</v>
      </c>
      <c r="G48" s="346" t="s">
        <v>42</v>
      </c>
      <c r="H48" s="340" t="s">
        <v>59</v>
      </c>
      <c r="I48" s="53" t="s">
        <v>44</v>
      </c>
      <c r="J48" s="154">
        <v>945844</v>
      </c>
      <c r="K48" s="128">
        <v>194933</v>
      </c>
      <c r="L48" s="129">
        <v>0</v>
      </c>
      <c r="M48" s="130">
        <v>750911</v>
      </c>
      <c r="N48" s="131">
        <v>760000</v>
      </c>
      <c r="O48" s="132">
        <v>760000</v>
      </c>
      <c r="R48" s="6"/>
    </row>
    <row r="49" spans="1:18" ht="14.25" customHeight="1">
      <c r="A49" s="436"/>
      <c r="B49" s="439"/>
      <c r="C49" s="429"/>
      <c r="D49" s="358"/>
      <c r="E49" s="371"/>
      <c r="F49" s="352"/>
      <c r="G49" s="331"/>
      <c r="H49" s="341"/>
      <c r="I49" s="23"/>
      <c r="J49" s="133"/>
      <c r="K49" s="254"/>
      <c r="L49" s="135"/>
      <c r="M49" s="136"/>
      <c r="N49" s="137"/>
      <c r="O49" s="138"/>
      <c r="R49" s="6"/>
    </row>
    <row r="50" spans="1:18" ht="15.75" customHeight="1" thickBot="1">
      <c r="A50" s="437"/>
      <c r="B50" s="440"/>
      <c r="C50" s="430"/>
      <c r="D50" s="359"/>
      <c r="E50" s="372"/>
      <c r="F50" s="353"/>
      <c r="G50" s="347"/>
      <c r="H50" s="342"/>
      <c r="I50" s="51" t="s">
        <v>12</v>
      </c>
      <c r="J50" s="150">
        <f t="shared" ref="J50:O50" si="9">J49+J48</f>
        <v>945844</v>
      </c>
      <c r="K50" s="153">
        <f t="shared" si="9"/>
        <v>194933</v>
      </c>
      <c r="L50" s="153">
        <f t="shared" si="9"/>
        <v>0</v>
      </c>
      <c r="M50" s="161">
        <f t="shared" si="9"/>
        <v>750911</v>
      </c>
      <c r="N50" s="125">
        <f t="shared" si="9"/>
        <v>760000</v>
      </c>
      <c r="O50" s="126">
        <f t="shared" si="9"/>
        <v>760000</v>
      </c>
      <c r="R50" s="6"/>
    </row>
    <row r="51" spans="1:18" ht="14.25" customHeight="1" thickBot="1">
      <c r="A51" s="80" t="s">
        <v>11</v>
      </c>
      <c r="B51" s="47" t="s">
        <v>47</v>
      </c>
      <c r="C51" s="418" t="s">
        <v>14</v>
      </c>
      <c r="D51" s="419"/>
      <c r="E51" s="419"/>
      <c r="F51" s="419"/>
      <c r="G51" s="419"/>
      <c r="H51" s="419"/>
      <c r="I51" s="390"/>
      <c r="J51" s="127">
        <f t="shared" ref="J51:O51" si="10">J50</f>
        <v>945844</v>
      </c>
      <c r="K51" s="127">
        <f t="shared" si="10"/>
        <v>194933</v>
      </c>
      <c r="L51" s="127">
        <f t="shared" si="10"/>
        <v>0</v>
      </c>
      <c r="M51" s="127">
        <f t="shared" si="10"/>
        <v>750911</v>
      </c>
      <c r="N51" s="127">
        <f t="shared" si="10"/>
        <v>760000</v>
      </c>
      <c r="O51" s="271">
        <f t="shared" si="10"/>
        <v>760000</v>
      </c>
    </row>
    <row r="52" spans="1:18" ht="16.5" customHeight="1" thickBot="1">
      <c r="A52" s="80" t="s">
        <v>11</v>
      </c>
      <c r="B52" s="5" t="s">
        <v>51</v>
      </c>
      <c r="C52" s="327" t="s">
        <v>80</v>
      </c>
      <c r="D52" s="328"/>
      <c r="E52" s="328"/>
      <c r="F52" s="328"/>
      <c r="G52" s="328"/>
      <c r="H52" s="328"/>
      <c r="I52" s="328"/>
      <c r="J52" s="329"/>
      <c r="K52" s="329"/>
      <c r="L52" s="329"/>
      <c r="M52" s="329"/>
      <c r="N52" s="328"/>
      <c r="O52" s="330"/>
    </row>
    <row r="53" spans="1:18" ht="14.25" customHeight="1">
      <c r="A53" s="435" t="s">
        <v>11</v>
      </c>
      <c r="B53" s="438" t="s">
        <v>51</v>
      </c>
      <c r="C53" s="428" t="s">
        <v>11</v>
      </c>
      <c r="D53" s="367" t="s">
        <v>79</v>
      </c>
      <c r="E53" s="348"/>
      <c r="F53" s="343" t="s">
        <v>11</v>
      </c>
      <c r="G53" s="346" t="s">
        <v>42</v>
      </c>
      <c r="H53" s="340" t="s">
        <v>59</v>
      </c>
      <c r="I53" s="53" t="s">
        <v>44</v>
      </c>
      <c r="J53" s="154">
        <v>5000</v>
      </c>
      <c r="K53" s="128">
        <v>5000</v>
      </c>
      <c r="L53" s="129">
        <v>0</v>
      </c>
      <c r="M53" s="130">
        <v>0</v>
      </c>
      <c r="N53" s="131">
        <v>5000</v>
      </c>
      <c r="O53" s="132">
        <v>5000</v>
      </c>
      <c r="R53" s="6"/>
    </row>
    <row r="54" spans="1:18" ht="14.25" customHeight="1">
      <c r="A54" s="436"/>
      <c r="B54" s="439"/>
      <c r="C54" s="429"/>
      <c r="D54" s="368"/>
      <c r="E54" s="349"/>
      <c r="F54" s="344"/>
      <c r="G54" s="331"/>
      <c r="H54" s="341"/>
      <c r="I54" s="23"/>
      <c r="J54" s="133"/>
      <c r="K54" s="134"/>
      <c r="L54" s="135"/>
      <c r="M54" s="136"/>
      <c r="N54" s="137"/>
      <c r="O54" s="138"/>
      <c r="R54" s="6"/>
    </row>
    <row r="55" spans="1:18" ht="13.5" customHeight="1" thickBot="1">
      <c r="A55" s="437"/>
      <c r="B55" s="440"/>
      <c r="C55" s="430"/>
      <c r="D55" s="369"/>
      <c r="E55" s="350"/>
      <c r="F55" s="345"/>
      <c r="G55" s="347"/>
      <c r="H55" s="342"/>
      <c r="I55" s="51" t="s">
        <v>12</v>
      </c>
      <c r="J55" s="150">
        <f t="shared" ref="J55:O55" si="11">J54+J53</f>
        <v>5000</v>
      </c>
      <c r="K55" s="153">
        <f t="shared" si="11"/>
        <v>5000</v>
      </c>
      <c r="L55" s="153">
        <f t="shared" si="11"/>
        <v>0</v>
      </c>
      <c r="M55" s="161">
        <f t="shared" si="11"/>
        <v>0</v>
      </c>
      <c r="N55" s="125">
        <f t="shared" si="11"/>
        <v>5000</v>
      </c>
      <c r="O55" s="126">
        <f t="shared" si="11"/>
        <v>5000</v>
      </c>
      <c r="R55" s="6"/>
    </row>
    <row r="56" spans="1:18" ht="14.25" customHeight="1">
      <c r="A56" s="435" t="s">
        <v>11</v>
      </c>
      <c r="B56" s="438" t="s">
        <v>51</v>
      </c>
      <c r="C56" s="428" t="s">
        <v>13</v>
      </c>
      <c r="D56" s="367" t="s">
        <v>61</v>
      </c>
      <c r="E56" s="348"/>
      <c r="F56" s="343" t="s">
        <v>11</v>
      </c>
      <c r="G56" s="346" t="s">
        <v>42</v>
      </c>
      <c r="H56" s="340" t="s">
        <v>59</v>
      </c>
      <c r="I56" s="53" t="s">
        <v>44</v>
      </c>
      <c r="J56" s="154">
        <v>9000</v>
      </c>
      <c r="K56" s="128">
        <v>9000</v>
      </c>
      <c r="L56" s="129">
        <v>0</v>
      </c>
      <c r="M56" s="130">
        <v>0</v>
      </c>
      <c r="N56" s="131">
        <v>9000</v>
      </c>
      <c r="O56" s="132">
        <v>9000</v>
      </c>
      <c r="R56" s="6"/>
    </row>
    <row r="57" spans="1:18" ht="14.25" customHeight="1">
      <c r="A57" s="436"/>
      <c r="B57" s="439"/>
      <c r="C57" s="429"/>
      <c r="D57" s="368"/>
      <c r="E57" s="349"/>
      <c r="F57" s="344"/>
      <c r="G57" s="331"/>
      <c r="H57" s="341"/>
      <c r="I57" s="23"/>
      <c r="J57" s="133"/>
      <c r="K57" s="134"/>
      <c r="L57" s="135"/>
      <c r="M57" s="136"/>
      <c r="N57" s="137"/>
      <c r="O57" s="138"/>
      <c r="R57" s="6"/>
    </row>
    <row r="58" spans="1:18" ht="13.5" customHeight="1" thickBot="1">
      <c r="A58" s="437"/>
      <c r="B58" s="440"/>
      <c r="C58" s="430"/>
      <c r="D58" s="369"/>
      <c r="E58" s="350"/>
      <c r="F58" s="345"/>
      <c r="G58" s="347"/>
      <c r="H58" s="342"/>
      <c r="I58" s="51" t="s">
        <v>12</v>
      </c>
      <c r="J58" s="122">
        <f t="shared" ref="J58:O58" si="12">J57+J56</f>
        <v>9000</v>
      </c>
      <c r="K58" s="123">
        <f t="shared" si="12"/>
        <v>9000</v>
      </c>
      <c r="L58" s="123">
        <f t="shared" si="12"/>
        <v>0</v>
      </c>
      <c r="M58" s="124">
        <f t="shared" si="12"/>
        <v>0</v>
      </c>
      <c r="N58" s="125">
        <f t="shared" si="12"/>
        <v>9000</v>
      </c>
      <c r="O58" s="126">
        <f t="shared" si="12"/>
        <v>9000</v>
      </c>
      <c r="R58" s="6"/>
    </row>
    <row r="59" spans="1:18" ht="14.25" customHeight="1">
      <c r="A59" s="435" t="s">
        <v>11</v>
      </c>
      <c r="B59" s="438" t="s">
        <v>51</v>
      </c>
      <c r="C59" s="428" t="s">
        <v>46</v>
      </c>
      <c r="D59" s="357" t="s">
        <v>66</v>
      </c>
      <c r="E59" s="370"/>
      <c r="F59" s="351" t="s">
        <v>191</v>
      </c>
      <c r="G59" s="346" t="s">
        <v>42</v>
      </c>
      <c r="H59" s="340" t="s">
        <v>59</v>
      </c>
      <c r="I59" s="53" t="s">
        <v>44</v>
      </c>
      <c r="J59" s="154">
        <v>40400</v>
      </c>
      <c r="K59" s="128">
        <v>40400</v>
      </c>
      <c r="L59" s="129">
        <v>0</v>
      </c>
      <c r="M59" s="130">
        <v>0</v>
      </c>
      <c r="N59" s="131">
        <v>40500</v>
      </c>
      <c r="O59" s="132">
        <v>40500</v>
      </c>
      <c r="R59" s="6"/>
    </row>
    <row r="60" spans="1:18" ht="14.25" customHeight="1">
      <c r="A60" s="436"/>
      <c r="B60" s="439"/>
      <c r="C60" s="429"/>
      <c r="D60" s="358"/>
      <c r="E60" s="371"/>
      <c r="F60" s="352"/>
      <c r="G60" s="331"/>
      <c r="H60" s="341"/>
      <c r="I60" s="23"/>
      <c r="J60" s="133"/>
      <c r="K60" s="134"/>
      <c r="L60" s="135"/>
      <c r="M60" s="136"/>
      <c r="N60" s="137"/>
      <c r="O60" s="138"/>
      <c r="R60" s="6"/>
    </row>
    <row r="61" spans="1:18" ht="13.5" customHeight="1" thickBot="1">
      <c r="A61" s="437"/>
      <c r="B61" s="440"/>
      <c r="C61" s="430"/>
      <c r="D61" s="359"/>
      <c r="E61" s="372"/>
      <c r="F61" s="353"/>
      <c r="G61" s="347"/>
      <c r="H61" s="342"/>
      <c r="I61" s="51" t="s">
        <v>12</v>
      </c>
      <c r="J61" s="150">
        <f t="shared" ref="J61:O61" si="13">J60+J59</f>
        <v>40400</v>
      </c>
      <c r="K61" s="153">
        <f t="shared" si="13"/>
        <v>40400</v>
      </c>
      <c r="L61" s="153">
        <f t="shared" si="13"/>
        <v>0</v>
      </c>
      <c r="M61" s="161">
        <f t="shared" si="13"/>
        <v>0</v>
      </c>
      <c r="N61" s="125">
        <f t="shared" si="13"/>
        <v>40500</v>
      </c>
      <c r="O61" s="126">
        <f t="shared" si="13"/>
        <v>40500</v>
      </c>
      <c r="R61" s="6"/>
    </row>
    <row r="62" spans="1:18" ht="14.25" customHeight="1">
      <c r="A62" s="435" t="s">
        <v>11</v>
      </c>
      <c r="B62" s="438" t="s">
        <v>51</v>
      </c>
      <c r="C62" s="428" t="s">
        <v>47</v>
      </c>
      <c r="D62" s="367" t="s">
        <v>166</v>
      </c>
      <c r="E62" s="348"/>
      <c r="F62" s="343" t="s">
        <v>190</v>
      </c>
      <c r="G62" s="346" t="s">
        <v>42</v>
      </c>
      <c r="H62" s="340" t="s">
        <v>173</v>
      </c>
      <c r="I62" s="53" t="s">
        <v>44</v>
      </c>
      <c r="J62" s="154">
        <v>3470</v>
      </c>
      <c r="K62" s="128">
        <v>3470</v>
      </c>
      <c r="L62" s="129">
        <v>0</v>
      </c>
      <c r="M62" s="130">
        <v>0</v>
      </c>
      <c r="N62" s="131">
        <v>0</v>
      </c>
      <c r="O62" s="132">
        <v>0</v>
      </c>
      <c r="R62" s="6"/>
    </row>
    <row r="63" spans="1:18" ht="14.25" customHeight="1">
      <c r="A63" s="436"/>
      <c r="B63" s="439"/>
      <c r="C63" s="429"/>
      <c r="D63" s="368"/>
      <c r="E63" s="349"/>
      <c r="F63" s="344"/>
      <c r="G63" s="331"/>
      <c r="H63" s="341"/>
      <c r="I63" s="23"/>
      <c r="J63" s="133"/>
      <c r="K63" s="134"/>
      <c r="L63" s="135"/>
      <c r="M63" s="136"/>
      <c r="N63" s="137"/>
      <c r="O63" s="138"/>
      <c r="R63" s="6"/>
    </row>
    <row r="64" spans="1:18" ht="13.5" customHeight="1" thickBot="1">
      <c r="A64" s="437"/>
      <c r="B64" s="440"/>
      <c r="C64" s="430"/>
      <c r="D64" s="369"/>
      <c r="E64" s="350"/>
      <c r="F64" s="345"/>
      <c r="G64" s="347"/>
      <c r="H64" s="342"/>
      <c r="I64" s="51" t="s">
        <v>12</v>
      </c>
      <c r="J64" s="122">
        <f t="shared" ref="J64:O64" si="14">J63+J62</f>
        <v>3470</v>
      </c>
      <c r="K64" s="123">
        <f t="shared" si="14"/>
        <v>3470</v>
      </c>
      <c r="L64" s="123">
        <f t="shared" si="14"/>
        <v>0</v>
      </c>
      <c r="M64" s="124">
        <f t="shared" si="14"/>
        <v>0</v>
      </c>
      <c r="N64" s="125">
        <f t="shared" si="14"/>
        <v>0</v>
      </c>
      <c r="O64" s="126">
        <f t="shared" si="14"/>
        <v>0</v>
      </c>
      <c r="R64" s="6"/>
    </row>
    <row r="65" spans="1:18" ht="14.25" customHeight="1" thickBot="1">
      <c r="A65" s="80" t="s">
        <v>11</v>
      </c>
      <c r="B65" s="47" t="s">
        <v>51</v>
      </c>
      <c r="C65" s="418" t="s">
        <v>14</v>
      </c>
      <c r="D65" s="419"/>
      <c r="E65" s="419"/>
      <c r="F65" s="419"/>
      <c r="G65" s="419"/>
      <c r="H65" s="419"/>
      <c r="I65" s="390"/>
      <c r="J65" s="127">
        <f t="shared" ref="J65:O65" si="15">J55+J58+J64+J61</f>
        <v>57870</v>
      </c>
      <c r="K65" s="127">
        <f t="shared" si="15"/>
        <v>57870</v>
      </c>
      <c r="L65" s="127">
        <f t="shared" si="15"/>
        <v>0</v>
      </c>
      <c r="M65" s="127">
        <f t="shared" si="15"/>
        <v>0</v>
      </c>
      <c r="N65" s="127">
        <f t="shared" si="15"/>
        <v>54500</v>
      </c>
      <c r="O65" s="271">
        <f t="shared" si="15"/>
        <v>54500</v>
      </c>
    </row>
    <row r="66" spans="1:18" ht="14.25" customHeight="1" thickBot="1">
      <c r="A66" s="80" t="s">
        <v>11</v>
      </c>
      <c r="B66" s="399" t="s">
        <v>15</v>
      </c>
      <c r="C66" s="399"/>
      <c r="D66" s="399"/>
      <c r="E66" s="399"/>
      <c r="F66" s="399"/>
      <c r="G66" s="399"/>
      <c r="H66" s="399"/>
      <c r="I66" s="400"/>
      <c r="J66" s="139">
        <f t="shared" ref="J66:O66" si="16">J46+J29+J37+J51+J65</f>
        <v>4863025</v>
      </c>
      <c r="K66" s="139">
        <f t="shared" si="16"/>
        <v>3652194</v>
      </c>
      <c r="L66" s="139">
        <f t="shared" si="16"/>
        <v>2026584</v>
      </c>
      <c r="M66" s="139">
        <f t="shared" si="16"/>
        <v>1210831</v>
      </c>
      <c r="N66" s="139">
        <f t="shared" si="16"/>
        <v>4294300</v>
      </c>
      <c r="O66" s="139">
        <f t="shared" si="16"/>
        <v>4294300</v>
      </c>
    </row>
    <row r="67" spans="1:18" ht="15" customHeight="1" thickBot="1">
      <c r="A67" s="81" t="s">
        <v>13</v>
      </c>
      <c r="B67" s="403" t="s">
        <v>48</v>
      </c>
      <c r="C67" s="404"/>
      <c r="D67" s="404"/>
      <c r="E67" s="404"/>
      <c r="F67" s="404"/>
      <c r="G67" s="404"/>
      <c r="H67" s="404"/>
      <c r="I67" s="404"/>
      <c r="J67" s="404"/>
      <c r="K67" s="404"/>
      <c r="L67" s="404"/>
      <c r="M67" s="404"/>
      <c r="N67" s="404"/>
      <c r="O67" s="405"/>
    </row>
    <row r="68" spans="1:18" ht="15.75" customHeight="1" thickBot="1">
      <c r="A68" s="80" t="s">
        <v>13</v>
      </c>
      <c r="B68" s="5" t="s">
        <v>11</v>
      </c>
      <c r="C68" s="406" t="s">
        <v>134</v>
      </c>
      <c r="D68" s="406"/>
      <c r="E68" s="406"/>
      <c r="F68" s="406"/>
      <c r="G68" s="406"/>
      <c r="H68" s="406"/>
      <c r="I68" s="406"/>
      <c r="J68" s="387"/>
      <c r="K68" s="387"/>
      <c r="L68" s="387"/>
      <c r="M68" s="387"/>
      <c r="N68" s="406"/>
      <c r="O68" s="407"/>
    </row>
    <row r="69" spans="1:18" ht="14.25" customHeight="1">
      <c r="A69" s="377" t="s">
        <v>13</v>
      </c>
      <c r="B69" s="380" t="s">
        <v>11</v>
      </c>
      <c r="C69" s="373" t="s">
        <v>11</v>
      </c>
      <c r="D69" s="382" t="s">
        <v>168</v>
      </c>
      <c r="E69" s="376"/>
      <c r="F69" s="398" t="s">
        <v>11</v>
      </c>
      <c r="G69" s="401" t="s">
        <v>42</v>
      </c>
      <c r="H69" s="441" t="s">
        <v>56</v>
      </c>
      <c r="I69" s="62" t="s">
        <v>44</v>
      </c>
      <c r="J69" s="140">
        <v>22500</v>
      </c>
      <c r="K69" s="141">
        <v>22500</v>
      </c>
      <c r="L69" s="141">
        <v>0</v>
      </c>
      <c r="M69" s="142">
        <v>0</v>
      </c>
      <c r="N69" s="143">
        <v>23000</v>
      </c>
      <c r="O69" s="144">
        <v>23000</v>
      </c>
    </row>
    <row r="70" spans="1:18" ht="12" customHeight="1">
      <c r="A70" s="378"/>
      <c r="B70" s="381"/>
      <c r="C70" s="393"/>
      <c r="D70" s="383"/>
      <c r="E70" s="349"/>
      <c r="F70" s="344"/>
      <c r="G70" s="402"/>
      <c r="H70" s="442"/>
      <c r="I70" s="61"/>
      <c r="J70" s="145"/>
      <c r="K70" s="146"/>
      <c r="L70" s="146"/>
      <c r="M70" s="147"/>
      <c r="N70" s="148"/>
      <c r="O70" s="149"/>
    </row>
    <row r="71" spans="1:18" ht="14.25" customHeight="1" thickBot="1">
      <c r="A71" s="379"/>
      <c r="B71" s="375"/>
      <c r="C71" s="375"/>
      <c r="D71" s="384"/>
      <c r="E71" s="364"/>
      <c r="F71" s="375"/>
      <c r="G71" s="375"/>
      <c r="H71" s="443"/>
      <c r="I71" s="55" t="s">
        <v>12</v>
      </c>
      <c r="J71" s="150">
        <f t="shared" ref="J71:O71" si="17">J69+J70</f>
        <v>22500</v>
      </c>
      <c r="K71" s="151">
        <f t="shared" si="17"/>
        <v>22500</v>
      </c>
      <c r="L71" s="151"/>
      <c r="M71" s="152">
        <f t="shared" si="17"/>
        <v>0</v>
      </c>
      <c r="N71" s="153">
        <f t="shared" si="17"/>
        <v>23000</v>
      </c>
      <c r="O71" s="126">
        <f t="shared" si="17"/>
        <v>23000</v>
      </c>
      <c r="R71" s="6"/>
    </row>
    <row r="72" spans="1:18" ht="14.25" customHeight="1">
      <c r="A72" s="58" t="s">
        <v>13</v>
      </c>
      <c r="B72" s="9" t="s">
        <v>11</v>
      </c>
      <c r="C72" s="373" t="s">
        <v>13</v>
      </c>
      <c r="D72" s="367" t="s">
        <v>81</v>
      </c>
      <c r="E72" s="376"/>
      <c r="F72" s="398" t="s">
        <v>11</v>
      </c>
      <c r="G72" s="394" t="s">
        <v>42</v>
      </c>
      <c r="H72" s="397" t="s">
        <v>56</v>
      </c>
      <c r="I72" s="56" t="s">
        <v>83</v>
      </c>
      <c r="J72" s="154">
        <v>0</v>
      </c>
      <c r="K72" s="128">
        <v>0</v>
      </c>
      <c r="L72" s="128">
        <v>0</v>
      </c>
      <c r="M72" s="130">
        <v>0</v>
      </c>
      <c r="N72" s="155">
        <v>0</v>
      </c>
      <c r="O72" s="132">
        <v>0</v>
      </c>
      <c r="R72" s="6"/>
    </row>
    <row r="73" spans="1:18" ht="12" customHeight="1">
      <c r="A73" s="59"/>
      <c r="B73" s="8"/>
      <c r="C73" s="374"/>
      <c r="D73" s="368"/>
      <c r="E73" s="363"/>
      <c r="F73" s="374"/>
      <c r="G73" s="395"/>
      <c r="H73" s="363"/>
      <c r="I73" s="57"/>
      <c r="J73" s="156"/>
      <c r="K73" s="157"/>
      <c r="L73" s="157"/>
      <c r="M73" s="158"/>
      <c r="N73" s="159"/>
      <c r="O73" s="160"/>
      <c r="R73" s="6"/>
    </row>
    <row r="74" spans="1:18" ht="14.25" customHeight="1" thickBot="1">
      <c r="A74" s="82"/>
      <c r="B74" s="10"/>
      <c r="C74" s="375"/>
      <c r="D74" s="369"/>
      <c r="E74" s="364"/>
      <c r="F74" s="375"/>
      <c r="G74" s="396"/>
      <c r="H74" s="364"/>
      <c r="I74" s="54" t="s">
        <v>12</v>
      </c>
      <c r="J74" s="150">
        <f t="shared" ref="J74:O74" si="18">J72+J73</f>
        <v>0</v>
      </c>
      <c r="K74" s="153">
        <f t="shared" si="18"/>
        <v>0</v>
      </c>
      <c r="L74" s="153"/>
      <c r="M74" s="161">
        <f t="shared" si="18"/>
        <v>0</v>
      </c>
      <c r="N74" s="162">
        <f t="shared" si="18"/>
        <v>0</v>
      </c>
      <c r="O74" s="163">
        <f t="shared" si="18"/>
        <v>0</v>
      </c>
      <c r="R74" s="6"/>
    </row>
    <row r="75" spans="1:18" ht="15" customHeight="1" thickBot="1">
      <c r="A75" s="60" t="s">
        <v>13</v>
      </c>
      <c r="B75" s="10" t="s">
        <v>11</v>
      </c>
      <c r="C75" s="390" t="s">
        <v>14</v>
      </c>
      <c r="D75" s="391"/>
      <c r="E75" s="391"/>
      <c r="F75" s="391"/>
      <c r="G75" s="391"/>
      <c r="H75" s="391"/>
      <c r="I75" s="392"/>
      <c r="J75" s="164">
        <f t="shared" ref="J75:O75" si="19">J74+J71</f>
        <v>22500</v>
      </c>
      <c r="K75" s="164">
        <f t="shared" si="19"/>
        <v>22500</v>
      </c>
      <c r="L75" s="164">
        <f t="shared" si="19"/>
        <v>0</v>
      </c>
      <c r="M75" s="164">
        <f t="shared" si="19"/>
        <v>0</v>
      </c>
      <c r="N75" s="164">
        <f t="shared" si="19"/>
        <v>23000</v>
      </c>
      <c r="O75" s="271">
        <f t="shared" si="19"/>
        <v>23000</v>
      </c>
    </row>
    <row r="76" spans="1:18" ht="29.25" customHeight="1" thickBot="1">
      <c r="A76" s="58" t="s">
        <v>13</v>
      </c>
      <c r="B76" s="9" t="s">
        <v>13</v>
      </c>
      <c r="C76" s="387" t="s">
        <v>133</v>
      </c>
      <c r="D76" s="387"/>
      <c r="E76" s="387"/>
      <c r="F76" s="387"/>
      <c r="G76" s="387"/>
      <c r="H76" s="387"/>
      <c r="I76" s="387"/>
      <c r="J76" s="388"/>
      <c r="K76" s="388"/>
      <c r="L76" s="388"/>
      <c r="M76" s="388"/>
      <c r="N76" s="387"/>
      <c r="O76" s="389"/>
    </row>
    <row r="77" spans="1:18" ht="14.25" customHeight="1">
      <c r="A77" s="385" t="s">
        <v>13</v>
      </c>
      <c r="B77" s="386" t="s">
        <v>13</v>
      </c>
      <c r="C77" s="411" t="s">
        <v>11</v>
      </c>
      <c r="D77" s="416" t="s">
        <v>172</v>
      </c>
      <c r="E77" s="431"/>
      <c r="F77" s="398" t="s">
        <v>11</v>
      </c>
      <c r="G77" s="401" t="s">
        <v>42</v>
      </c>
      <c r="H77" s="433" t="s">
        <v>56</v>
      </c>
      <c r="I77" s="115" t="s">
        <v>44</v>
      </c>
      <c r="J77" s="140">
        <v>22000</v>
      </c>
      <c r="K77" s="141">
        <v>22000</v>
      </c>
      <c r="L77" s="141">
        <v>0</v>
      </c>
      <c r="M77" s="142">
        <v>0</v>
      </c>
      <c r="N77" s="143">
        <v>22000</v>
      </c>
      <c r="O77" s="144">
        <v>22000</v>
      </c>
    </row>
    <row r="78" spans="1:18" ht="14.25" customHeight="1" thickBot="1">
      <c r="A78" s="374"/>
      <c r="B78" s="374"/>
      <c r="C78" s="374"/>
      <c r="D78" s="417"/>
      <c r="E78" s="432"/>
      <c r="F78" s="374"/>
      <c r="G78" s="374"/>
      <c r="H78" s="409"/>
      <c r="I78" s="118"/>
      <c r="J78" s="165"/>
      <c r="K78" s="166"/>
      <c r="L78" s="167"/>
      <c r="M78" s="168"/>
      <c r="N78" s="169"/>
      <c r="O78" s="170"/>
      <c r="R78" s="6"/>
    </row>
    <row r="79" spans="1:18" ht="18" customHeight="1">
      <c r="A79" s="338"/>
      <c r="B79" s="338"/>
      <c r="C79" s="374"/>
      <c r="D79" s="232" t="s">
        <v>55</v>
      </c>
      <c r="E79" s="233"/>
      <c r="F79" s="374"/>
      <c r="G79" s="338"/>
      <c r="H79" s="409"/>
      <c r="I79" s="117"/>
      <c r="J79" s="154"/>
      <c r="K79" s="119"/>
      <c r="L79" s="128"/>
      <c r="M79" s="171"/>
      <c r="N79" s="132"/>
      <c r="O79" s="172"/>
      <c r="R79" s="6"/>
    </row>
    <row r="80" spans="1:18" ht="15" customHeight="1">
      <c r="A80" s="338"/>
      <c r="B80" s="338"/>
      <c r="C80" s="374"/>
      <c r="D80" s="230" t="s">
        <v>135</v>
      </c>
      <c r="E80" s="228"/>
      <c r="F80" s="374"/>
      <c r="G80" s="338"/>
      <c r="H80" s="409"/>
      <c r="I80" s="117"/>
      <c r="J80" s="174"/>
      <c r="K80" s="175"/>
      <c r="L80" s="176"/>
      <c r="M80" s="177"/>
      <c r="N80" s="178"/>
      <c r="O80" s="179"/>
      <c r="R80" s="6"/>
    </row>
    <row r="81" spans="1:37" ht="16.5" customHeight="1" thickBot="1">
      <c r="A81" s="339"/>
      <c r="B81" s="339"/>
      <c r="C81" s="412"/>
      <c r="D81" s="231"/>
      <c r="E81" s="229"/>
      <c r="F81" s="375"/>
      <c r="G81" s="434"/>
      <c r="H81" s="410"/>
      <c r="I81" s="116" t="s">
        <v>12</v>
      </c>
      <c r="J81" s="150">
        <f t="shared" ref="J81:O81" si="20">J77</f>
        <v>22000</v>
      </c>
      <c r="K81" s="150">
        <f t="shared" si="20"/>
        <v>22000</v>
      </c>
      <c r="L81" s="150">
        <f t="shared" si="20"/>
        <v>0</v>
      </c>
      <c r="M81" s="150">
        <f t="shared" si="20"/>
        <v>0</v>
      </c>
      <c r="N81" s="150">
        <f t="shared" si="20"/>
        <v>22000</v>
      </c>
      <c r="O81" s="150">
        <f t="shared" si="20"/>
        <v>22000</v>
      </c>
      <c r="R81" s="6"/>
    </row>
    <row r="82" spans="1:37" ht="14.25" customHeight="1">
      <c r="A82" s="59" t="s">
        <v>13</v>
      </c>
      <c r="B82" s="8" t="s">
        <v>13</v>
      </c>
      <c r="C82" s="393" t="s">
        <v>13</v>
      </c>
      <c r="D82" s="368" t="s">
        <v>169</v>
      </c>
      <c r="E82" s="349"/>
      <c r="F82" s="352" t="s">
        <v>47</v>
      </c>
      <c r="G82" s="360" t="s">
        <v>42</v>
      </c>
      <c r="H82" s="408" t="s">
        <v>56</v>
      </c>
      <c r="I82" s="94" t="s">
        <v>44</v>
      </c>
      <c r="J82" s="174">
        <v>9200</v>
      </c>
      <c r="K82" s="176">
        <v>9200</v>
      </c>
      <c r="L82" s="176">
        <v>0</v>
      </c>
      <c r="M82" s="177">
        <v>0</v>
      </c>
      <c r="N82" s="178">
        <v>9200</v>
      </c>
      <c r="O82" s="178">
        <v>9200</v>
      </c>
      <c r="R82" s="6"/>
    </row>
    <row r="83" spans="1:37" ht="10.5" customHeight="1">
      <c r="A83" s="59"/>
      <c r="B83" s="8"/>
      <c r="C83" s="374"/>
      <c r="D83" s="368"/>
      <c r="E83" s="363"/>
      <c r="F83" s="365"/>
      <c r="G83" s="361"/>
      <c r="H83" s="409"/>
      <c r="I83" s="57"/>
      <c r="J83" s="180"/>
      <c r="K83" s="173"/>
      <c r="L83" s="173"/>
      <c r="M83" s="181"/>
      <c r="N83" s="182"/>
      <c r="O83" s="182"/>
      <c r="R83" s="6"/>
    </row>
    <row r="84" spans="1:37" ht="14.25" customHeight="1" thickBot="1">
      <c r="A84" s="82"/>
      <c r="B84" s="10"/>
      <c r="C84" s="375"/>
      <c r="D84" s="369"/>
      <c r="E84" s="364"/>
      <c r="F84" s="366"/>
      <c r="G84" s="362"/>
      <c r="H84" s="410"/>
      <c r="I84" s="54" t="s">
        <v>12</v>
      </c>
      <c r="J84" s="237">
        <f>J82+J83</f>
        <v>9200</v>
      </c>
      <c r="K84" s="237">
        <f>K82+K83</f>
        <v>9200</v>
      </c>
      <c r="L84" s="237">
        <v>0</v>
      </c>
      <c r="M84" s="162">
        <f>M82+M83</f>
        <v>0</v>
      </c>
      <c r="N84" s="163">
        <f>N82+N83</f>
        <v>9200</v>
      </c>
      <c r="O84" s="163">
        <f>O82+O83</f>
        <v>9200</v>
      </c>
      <c r="R84" s="6"/>
    </row>
    <row r="85" spans="1:37" ht="14.25" customHeight="1">
      <c r="A85" s="58" t="s">
        <v>13</v>
      </c>
      <c r="B85" s="9" t="s">
        <v>13</v>
      </c>
      <c r="C85" s="373" t="s">
        <v>46</v>
      </c>
      <c r="D85" s="367" t="s">
        <v>138</v>
      </c>
      <c r="E85" s="376"/>
      <c r="F85" s="354" t="s">
        <v>11</v>
      </c>
      <c r="G85" s="346" t="s">
        <v>42</v>
      </c>
      <c r="H85" s="433" t="s">
        <v>137</v>
      </c>
      <c r="I85" s="56" t="s">
        <v>44</v>
      </c>
      <c r="J85" s="154">
        <v>12000</v>
      </c>
      <c r="K85" s="128">
        <v>12000</v>
      </c>
      <c r="L85" s="128">
        <v>0</v>
      </c>
      <c r="M85" s="130">
        <v>0</v>
      </c>
      <c r="N85" s="155">
        <v>12000</v>
      </c>
      <c r="O85" s="132">
        <v>12000</v>
      </c>
      <c r="R85" s="6"/>
    </row>
    <row r="86" spans="1:37" ht="10.5" customHeight="1">
      <c r="A86" s="59"/>
      <c r="B86" s="8"/>
      <c r="C86" s="374"/>
      <c r="D86" s="368"/>
      <c r="E86" s="363"/>
      <c r="F86" s="355"/>
      <c r="G86" s="361"/>
      <c r="H86" s="409"/>
      <c r="I86" s="57"/>
      <c r="J86" s="180"/>
      <c r="K86" s="173"/>
      <c r="L86" s="173"/>
      <c r="M86" s="183"/>
      <c r="N86" s="184"/>
      <c r="O86" s="182"/>
      <c r="R86" s="6"/>
    </row>
    <row r="87" spans="1:37" ht="14.25" customHeight="1" thickBot="1">
      <c r="A87" s="82"/>
      <c r="B87" s="10"/>
      <c r="C87" s="375"/>
      <c r="D87" s="369"/>
      <c r="E87" s="364"/>
      <c r="F87" s="356"/>
      <c r="G87" s="362"/>
      <c r="H87" s="410"/>
      <c r="I87" s="54" t="s">
        <v>12</v>
      </c>
      <c r="J87" s="234">
        <f>J85</f>
        <v>12000</v>
      </c>
      <c r="K87" s="235">
        <f>K85</f>
        <v>12000</v>
      </c>
      <c r="L87" s="235"/>
      <c r="M87" s="236">
        <f>M85</f>
        <v>0</v>
      </c>
      <c r="N87" s="162">
        <f>N86+N85</f>
        <v>12000</v>
      </c>
      <c r="O87" s="163">
        <f>O86+O85</f>
        <v>12000</v>
      </c>
      <c r="R87" s="6"/>
    </row>
    <row r="88" spans="1:37" ht="14.25" customHeight="1" thickBot="1">
      <c r="A88" s="60" t="s">
        <v>13</v>
      </c>
      <c r="B88" s="10" t="s">
        <v>13</v>
      </c>
      <c r="C88" s="390" t="s">
        <v>14</v>
      </c>
      <c r="D88" s="391"/>
      <c r="E88" s="391"/>
      <c r="F88" s="391"/>
      <c r="G88" s="391"/>
      <c r="H88" s="391"/>
      <c r="I88" s="483"/>
      <c r="J88" s="127">
        <f t="shared" ref="J88:O88" si="21">J81+J84+J87</f>
        <v>43200</v>
      </c>
      <c r="K88" s="127">
        <f t="shared" si="21"/>
        <v>43200</v>
      </c>
      <c r="L88" s="127">
        <f t="shared" si="21"/>
        <v>0</v>
      </c>
      <c r="M88" s="127">
        <f t="shared" si="21"/>
        <v>0</v>
      </c>
      <c r="N88" s="127">
        <f t="shared" si="21"/>
        <v>43200</v>
      </c>
      <c r="O88" s="271">
        <f t="shared" si="21"/>
        <v>43200</v>
      </c>
    </row>
    <row r="89" spans="1:37" ht="14.25" customHeight="1" thickBot="1">
      <c r="A89" s="80" t="s">
        <v>13</v>
      </c>
      <c r="B89" s="400" t="s">
        <v>15</v>
      </c>
      <c r="C89" s="486"/>
      <c r="D89" s="486"/>
      <c r="E89" s="486"/>
      <c r="F89" s="486"/>
      <c r="G89" s="486"/>
      <c r="H89" s="486"/>
      <c r="I89" s="486"/>
      <c r="J89" s="185">
        <f t="shared" ref="J89:O89" si="22">J75+J88</f>
        <v>65700</v>
      </c>
      <c r="K89" s="186">
        <f t="shared" si="22"/>
        <v>65700</v>
      </c>
      <c r="L89" s="186">
        <f t="shared" si="22"/>
        <v>0</v>
      </c>
      <c r="M89" s="187">
        <f t="shared" si="22"/>
        <v>0</v>
      </c>
      <c r="N89" s="188">
        <f t="shared" si="22"/>
        <v>66200</v>
      </c>
      <c r="O89" s="189">
        <f t="shared" si="22"/>
        <v>66200</v>
      </c>
    </row>
    <row r="90" spans="1:37" ht="14.25" customHeight="1" thickBot="1">
      <c r="A90" s="83" t="s">
        <v>73</v>
      </c>
      <c r="B90" s="487" t="s">
        <v>16</v>
      </c>
      <c r="C90" s="488"/>
      <c r="D90" s="488"/>
      <c r="E90" s="488"/>
      <c r="F90" s="488"/>
      <c r="G90" s="488"/>
      <c r="H90" s="488"/>
      <c r="I90" s="488"/>
      <c r="J90" s="190">
        <f t="shared" ref="J90:O90" si="23">J89+J66</f>
        <v>4928725</v>
      </c>
      <c r="K90" s="191">
        <f t="shared" si="23"/>
        <v>3717894</v>
      </c>
      <c r="L90" s="191">
        <f t="shared" si="23"/>
        <v>2026584</v>
      </c>
      <c r="M90" s="192">
        <f t="shared" si="23"/>
        <v>1210831</v>
      </c>
      <c r="N90" s="193">
        <f t="shared" si="23"/>
        <v>4360500</v>
      </c>
      <c r="O90" s="194">
        <f t="shared" si="23"/>
        <v>4360500</v>
      </c>
    </row>
    <row r="91" spans="1:37" s="12" customFormat="1" ht="8.25" customHeight="1">
      <c r="A91" s="446"/>
      <c r="B91" s="446"/>
      <c r="C91" s="446"/>
      <c r="D91" s="446"/>
      <c r="E91" s="446"/>
      <c r="F91" s="446"/>
      <c r="G91" s="446"/>
      <c r="H91" s="446"/>
      <c r="I91" s="446"/>
      <c r="J91" s="446"/>
      <c r="K91" s="446"/>
      <c r="L91" s="446"/>
      <c r="M91" s="446"/>
      <c r="N91" s="446"/>
      <c r="O91" s="446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</row>
    <row r="92" spans="1:37" s="12" customFormat="1" ht="15.75" customHeight="1">
      <c r="A92" s="18"/>
      <c r="B92" s="19"/>
      <c r="C92" s="19"/>
      <c r="D92" s="19"/>
      <c r="E92" s="19"/>
      <c r="F92" s="19"/>
      <c r="G92" s="19"/>
      <c r="H92" s="20"/>
      <c r="I92" s="484" t="s">
        <v>23</v>
      </c>
      <c r="J92" s="485"/>
      <c r="K92" s="485"/>
      <c r="L92" s="485"/>
      <c r="M92" s="485"/>
      <c r="N92" s="21"/>
      <c r="O92" s="22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</row>
    <row r="93" spans="1:37" ht="6.75" customHeight="1" thickBot="1">
      <c r="C93" s="7"/>
      <c r="D93" s="13"/>
      <c r="E93" s="14"/>
      <c r="F93" s="14"/>
      <c r="G93" s="14"/>
      <c r="H93" s="14"/>
      <c r="I93" s="15"/>
      <c r="J93" s="16"/>
      <c r="K93" s="16"/>
      <c r="L93" s="15"/>
      <c r="M93" s="16"/>
      <c r="N93" s="1"/>
      <c r="O93" s="1"/>
    </row>
    <row r="94" spans="1:37" ht="33.75" customHeight="1" thickBot="1">
      <c r="C94" s="489" t="s">
        <v>17</v>
      </c>
      <c r="D94" s="490"/>
      <c r="E94" s="490"/>
      <c r="F94" s="490"/>
      <c r="G94" s="490"/>
      <c r="H94" s="490"/>
      <c r="I94" s="491"/>
      <c r="J94" s="480" t="s">
        <v>141</v>
      </c>
      <c r="K94" s="481"/>
      <c r="L94" s="481"/>
      <c r="M94" s="482"/>
      <c r="N94" s="1"/>
      <c r="O94" s="1"/>
    </row>
    <row r="95" spans="1:37" ht="14.1" customHeight="1" thickBot="1">
      <c r="C95" s="452" t="s">
        <v>24</v>
      </c>
      <c r="D95" s="453"/>
      <c r="E95" s="453"/>
      <c r="F95" s="453"/>
      <c r="G95" s="453"/>
      <c r="H95" s="453"/>
      <c r="I95" s="454"/>
      <c r="J95" s="465">
        <f>SUM(J96:M99)</f>
        <v>4633165</v>
      </c>
      <c r="K95" s="466"/>
      <c r="L95" s="466"/>
      <c r="M95" s="467"/>
      <c r="N95" s="1"/>
      <c r="O95" s="1"/>
    </row>
    <row r="96" spans="1:37" ht="14.1" customHeight="1">
      <c r="C96" s="462" t="s">
        <v>25</v>
      </c>
      <c r="D96" s="463"/>
      <c r="E96" s="463"/>
      <c r="F96" s="463"/>
      <c r="G96" s="463"/>
      <c r="H96" s="463"/>
      <c r="I96" s="464"/>
      <c r="J96" s="474">
        <f>J17+J19+J22+J25+J39+J48+J53+J56+J59+J62+J69+J77+J82+J85</f>
        <v>4425389</v>
      </c>
      <c r="K96" s="475"/>
      <c r="L96" s="475"/>
      <c r="M96" s="476"/>
      <c r="N96" s="1"/>
      <c r="O96" s="1"/>
    </row>
    <row r="97" spans="3:18" ht="14.25" customHeight="1">
      <c r="C97" s="477" t="s">
        <v>185</v>
      </c>
      <c r="D97" s="478"/>
      <c r="E97" s="478"/>
      <c r="F97" s="478"/>
      <c r="G97" s="478"/>
      <c r="H97" s="478"/>
      <c r="I97" s="479"/>
      <c r="J97" s="447">
        <f>J35</f>
        <v>124776</v>
      </c>
      <c r="K97" s="448"/>
      <c r="L97" s="448"/>
      <c r="M97" s="449"/>
      <c r="N97" s="1"/>
      <c r="O97" s="1"/>
    </row>
    <row r="98" spans="3:18" ht="13.5" customHeight="1">
      <c r="C98" s="458" t="s">
        <v>65</v>
      </c>
      <c r="D98" s="459"/>
      <c r="E98" s="459"/>
      <c r="F98" s="459"/>
      <c r="G98" s="459"/>
      <c r="H98" s="459"/>
      <c r="I98" s="459"/>
      <c r="J98" s="447"/>
      <c r="K98" s="448"/>
      <c r="L98" s="448"/>
      <c r="M98" s="449"/>
      <c r="N98" s="1"/>
      <c r="O98" s="1"/>
    </row>
    <row r="99" spans="3:18" ht="14.1" customHeight="1" thickBot="1">
      <c r="C99" s="460" t="s">
        <v>18</v>
      </c>
      <c r="D99" s="461"/>
      <c r="E99" s="461"/>
      <c r="F99" s="461"/>
      <c r="G99" s="461"/>
      <c r="H99" s="461"/>
      <c r="I99" s="461"/>
      <c r="J99" s="468">
        <f>J31+J34</f>
        <v>83000</v>
      </c>
      <c r="K99" s="469"/>
      <c r="L99" s="469"/>
      <c r="M99" s="470"/>
      <c r="N99" s="1"/>
      <c r="O99" s="1"/>
    </row>
    <row r="100" spans="3:18" ht="14.1" customHeight="1" thickBot="1">
      <c r="C100" s="452" t="s">
        <v>26</v>
      </c>
      <c r="D100" s="453"/>
      <c r="E100" s="453"/>
      <c r="F100" s="453"/>
      <c r="G100" s="453"/>
      <c r="H100" s="453"/>
      <c r="I100" s="454"/>
      <c r="J100" s="465">
        <f>J101+J102</f>
        <v>295560</v>
      </c>
      <c r="K100" s="466"/>
      <c r="L100" s="466"/>
      <c r="M100" s="467"/>
      <c r="N100" s="1"/>
      <c r="O100" s="1"/>
    </row>
    <row r="101" spans="3:18" ht="14.1" customHeight="1">
      <c r="C101" s="462" t="s">
        <v>19</v>
      </c>
      <c r="D101" s="463"/>
      <c r="E101" s="463"/>
      <c r="F101" s="463"/>
      <c r="G101" s="463"/>
      <c r="H101" s="463"/>
      <c r="I101" s="464"/>
      <c r="J101" s="447"/>
      <c r="K101" s="448"/>
      <c r="L101" s="448"/>
      <c r="M101" s="449"/>
      <c r="N101" s="1"/>
      <c r="O101" s="1"/>
    </row>
    <row r="102" spans="3:18" ht="14.1" customHeight="1" thickBot="1">
      <c r="C102" s="462" t="s">
        <v>183</v>
      </c>
      <c r="D102" s="463"/>
      <c r="E102" s="463"/>
      <c r="F102" s="463"/>
      <c r="G102" s="463"/>
      <c r="H102" s="463"/>
      <c r="I102" s="464"/>
      <c r="J102" s="447">
        <f>J32</f>
        <v>295560</v>
      </c>
      <c r="K102" s="448"/>
      <c r="L102" s="448"/>
      <c r="M102" s="449"/>
      <c r="N102" s="1"/>
      <c r="O102" s="1"/>
    </row>
    <row r="103" spans="3:18" ht="14.1" customHeight="1" thickBot="1">
      <c r="C103" s="455" t="s">
        <v>27</v>
      </c>
      <c r="D103" s="456"/>
      <c r="E103" s="456"/>
      <c r="F103" s="456"/>
      <c r="G103" s="456"/>
      <c r="H103" s="456"/>
      <c r="I103" s="457"/>
      <c r="J103" s="471">
        <f>J100+J95</f>
        <v>4928725</v>
      </c>
      <c r="K103" s="472"/>
      <c r="L103" s="472"/>
      <c r="M103" s="473"/>
    </row>
    <row r="107" spans="3:18" ht="15.75">
      <c r="G107" s="25"/>
    </row>
    <row r="109" spans="3:18" ht="12.75">
      <c r="D109" s="33"/>
      <c r="E109" s="33"/>
      <c r="F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</row>
    <row r="111" spans="3:18" ht="15.75">
      <c r="G111" s="25"/>
    </row>
  </sheetData>
  <mergeCells count="180">
    <mergeCell ref="C56:C58"/>
    <mergeCell ref="D56:D58"/>
    <mergeCell ref="F56:F58"/>
    <mergeCell ref="H62:H64"/>
    <mergeCell ref="C59:C61"/>
    <mergeCell ref="D22:D24"/>
    <mergeCell ref="E22:E24"/>
    <mergeCell ref="A39:A42"/>
    <mergeCell ref="B39:B42"/>
    <mergeCell ref="C52:O52"/>
    <mergeCell ref="E48:E50"/>
    <mergeCell ref="B48:B50"/>
    <mergeCell ref="C48:C50"/>
    <mergeCell ref="G48:G50"/>
    <mergeCell ref="H48:H50"/>
    <mergeCell ref="C34:C36"/>
    <mergeCell ref="F34:F36"/>
    <mergeCell ref="D34:D36"/>
    <mergeCell ref="D25:D28"/>
    <mergeCell ref="F25:F28"/>
    <mergeCell ref="E25:E28"/>
    <mergeCell ref="H22:H24"/>
    <mergeCell ref="H15:H21"/>
    <mergeCell ref="G22:G24"/>
    <mergeCell ref="H25:H28"/>
    <mergeCell ref="G15:G21"/>
    <mergeCell ref="F22:F24"/>
    <mergeCell ref="G34:G36"/>
    <mergeCell ref="H34:H36"/>
    <mergeCell ref="E34:E36"/>
    <mergeCell ref="G31:G33"/>
    <mergeCell ref="F31:F33"/>
    <mergeCell ref="E31:E33"/>
    <mergeCell ref="A25:A28"/>
    <mergeCell ref="D31:D33"/>
    <mergeCell ref="B25:B28"/>
    <mergeCell ref="C25:C28"/>
    <mergeCell ref="A31:A33"/>
    <mergeCell ref="B31:B33"/>
    <mergeCell ref="C31:C33"/>
    <mergeCell ref="C30:O30"/>
    <mergeCell ref="H31:H33"/>
    <mergeCell ref="G25:G28"/>
    <mergeCell ref="A15:A21"/>
    <mergeCell ref="B15:B21"/>
    <mergeCell ref="C15:C21"/>
    <mergeCell ref="A11:O11"/>
    <mergeCell ref="D8:D10"/>
    <mergeCell ref="F15:F21"/>
    <mergeCell ref="F8:F10"/>
    <mergeCell ref="G8:G10"/>
    <mergeCell ref="E15:E21"/>
    <mergeCell ref="H8:H10"/>
    <mergeCell ref="C8:C10"/>
    <mergeCell ref="M9:M10"/>
    <mergeCell ref="K9:L9"/>
    <mergeCell ref="E8:E10"/>
    <mergeCell ref="A8:A10"/>
    <mergeCell ref="H85:H87"/>
    <mergeCell ref="J8:M8"/>
    <mergeCell ref="J9:J10"/>
    <mergeCell ref="I8:I10"/>
    <mergeCell ref="C37:I37"/>
    <mergeCell ref="E39:E40"/>
    <mergeCell ref="C46:I46"/>
    <mergeCell ref="B13:O13"/>
    <mergeCell ref="N8:N10"/>
    <mergeCell ref="B8:B10"/>
    <mergeCell ref="C97:I97"/>
    <mergeCell ref="C96:I96"/>
    <mergeCell ref="J95:M95"/>
    <mergeCell ref="J94:M94"/>
    <mergeCell ref="C88:I88"/>
    <mergeCell ref="I92:M92"/>
    <mergeCell ref="B89:I89"/>
    <mergeCell ref="B90:I90"/>
    <mergeCell ref="C94:I94"/>
    <mergeCell ref="J100:M100"/>
    <mergeCell ref="J99:M99"/>
    <mergeCell ref="J103:M103"/>
    <mergeCell ref="J101:M101"/>
    <mergeCell ref="J102:M102"/>
    <mergeCell ref="J96:M96"/>
    <mergeCell ref="C103:I103"/>
    <mergeCell ref="C98:I98"/>
    <mergeCell ref="C99:I99"/>
    <mergeCell ref="C100:I100"/>
    <mergeCell ref="C101:I101"/>
    <mergeCell ref="C102:I102"/>
    <mergeCell ref="A4:O4"/>
    <mergeCell ref="A91:O91"/>
    <mergeCell ref="J98:M98"/>
    <mergeCell ref="A22:A24"/>
    <mergeCell ref="B22:B24"/>
    <mergeCell ref="C22:C24"/>
    <mergeCell ref="A48:A50"/>
    <mergeCell ref="E53:E55"/>
    <mergeCell ref="C95:I95"/>
    <mergeCell ref="J97:M97"/>
    <mergeCell ref="A53:A55"/>
    <mergeCell ref="B53:B55"/>
    <mergeCell ref="A59:A61"/>
    <mergeCell ref="B59:B61"/>
    <mergeCell ref="A56:A58"/>
    <mergeCell ref="B56:B58"/>
    <mergeCell ref="H77:H81"/>
    <mergeCell ref="G77:G81"/>
    <mergeCell ref="A62:A64"/>
    <mergeCell ref="B62:B64"/>
    <mergeCell ref="C62:C64"/>
    <mergeCell ref="D62:D64"/>
    <mergeCell ref="F69:F71"/>
    <mergeCell ref="H69:H71"/>
    <mergeCell ref="E62:E64"/>
    <mergeCell ref="A5:O6"/>
    <mergeCell ref="D77:D78"/>
    <mergeCell ref="C65:I65"/>
    <mergeCell ref="C29:I29"/>
    <mergeCell ref="C14:O14"/>
    <mergeCell ref="O8:O10"/>
    <mergeCell ref="A12:O12"/>
    <mergeCell ref="C51:I51"/>
    <mergeCell ref="C53:C55"/>
    <mergeCell ref="D72:D74"/>
    <mergeCell ref="B67:O67"/>
    <mergeCell ref="C68:O68"/>
    <mergeCell ref="E69:E71"/>
    <mergeCell ref="G85:G87"/>
    <mergeCell ref="H82:H84"/>
    <mergeCell ref="F77:F81"/>
    <mergeCell ref="E72:E74"/>
    <mergeCell ref="C76:O76"/>
    <mergeCell ref="C77:C81"/>
    <mergeCell ref="C82:C84"/>
    <mergeCell ref="C38:O38"/>
    <mergeCell ref="C75:I75"/>
    <mergeCell ref="C69:C71"/>
    <mergeCell ref="C72:C74"/>
    <mergeCell ref="G72:G74"/>
    <mergeCell ref="H72:H74"/>
    <mergeCell ref="F72:F74"/>
    <mergeCell ref="F48:F50"/>
    <mergeCell ref="B66:I66"/>
    <mergeCell ref="G69:G71"/>
    <mergeCell ref="C85:C87"/>
    <mergeCell ref="D85:D87"/>
    <mergeCell ref="D82:D84"/>
    <mergeCell ref="E85:E87"/>
    <mergeCell ref="A69:A71"/>
    <mergeCell ref="B69:B71"/>
    <mergeCell ref="D69:D71"/>
    <mergeCell ref="A77:A81"/>
    <mergeCell ref="B77:B81"/>
    <mergeCell ref="E77:E78"/>
    <mergeCell ref="F85:F87"/>
    <mergeCell ref="D48:D50"/>
    <mergeCell ref="G82:G84"/>
    <mergeCell ref="E82:E84"/>
    <mergeCell ref="F82:F84"/>
    <mergeCell ref="D53:D55"/>
    <mergeCell ref="G59:G61"/>
    <mergeCell ref="E59:E61"/>
    <mergeCell ref="F53:F55"/>
    <mergeCell ref="D59:D61"/>
    <mergeCell ref="F62:F64"/>
    <mergeCell ref="G62:G64"/>
    <mergeCell ref="E56:E58"/>
    <mergeCell ref="H56:H58"/>
    <mergeCell ref="G56:G58"/>
    <mergeCell ref="G53:G55"/>
    <mergeCell ref="H59:H61"/>
    <mergeCell ref="F59:F61"/>
    <mergeCell ref="G39:G42"/>
    <mergeCell ref="C47:O47"/>
    <mergeCell ref="H39:H42"/>
    <mergeCell ref="D39:D40"/>
    <mergeCell ref="C39:C42"/>
    <mergeCell ref="H53:H55"/>
    <mergeCell ref="F39:F42"/>
    <mergeCell ref="F43:F45"/>
  </mergeCells>
  <phoneticPr fontId="10" type="noConversion"/>
  <printOptions horizontalCentered="1"/>
  <pageMargins left="0.55118110236220474" right="0.75" top="0.98425196850393704" bottom="0" header="0" footer="0"/>
  <pageSetup paperSize="9" scale="105" orientation="landscape" r:id="rId1"/>
  <headerFooter alignWithMargins="0">
    <oddHeader>&amp;C&amp;P</oddHeader>
  </headerFooter>
  <rowBreaks count="4" manualBreakCount="4">
    <brk id="24" max="16383" man="1"/>
    <brk id="55" max="16383" man="1"/>
    <brk id="75" max="16383" man="1"/>
    <brk id="9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G35"/>
  <sheetViews>
    <sheetView topLeftCell="A7" workbookViewId="0">
      <selection activeCell="B29" sqref="B29"/>
    </sheetView>
  </sheetViews>
  <sheetFormatPr defaultRowHeight="12.75"/>
  <cols>
    <col min="1" max="1" width="34.140625" customWidth="1"/>
    <col min="2" max="2" width="11.85546875" customWidth="1"/>
    <col min="3" max="4" width="11.28515625" customWidth="1"/>
  </cols>
  <sheetData>
    <row r="1" spans="1:6" ht="30.75" customHeight="1">
      <c r="A1" s="554" t="s">
        <v>74</v>
      </c>
      <c r="B1" s="555"/>
      <c r="C1" s="556"/>
      <c r="D1" s="29"/>
    </row>
    <row r="2" spans="1:6" ht="11.25" customHeight="1" thickBot="1">
      <c r="D2" s="28" t="s">
        <v>174</v>
      </c>
    </row>
    <row r="3" spans="1:6" ht="13.15" customHeight="1" thickTop="1">
      <c r="A3" s="561" t="s">
        <v>20</v>
      </c>
      <c r="B3" s="557" t="s">
        <v>141</v>
      </c>
      <c r="C3" s="557" t="s">
        <v>125</v>
      </c>
      <c r="D3" s="557" t="s">
        <v>142</v>
      </c>
    </row>
    <row r="4" spans="1:6">
      <c r="A4" s="562"/>
      <c r="B4" s="560"/>
      <c r="C4" s="558"/>
      <c r="D4" s="558"/>
    </row>
    <row r="5" spans="1:6">
      <c r="A5" s="562"/>
      <c r="B5" s="560"/>
      <c r="C5" s="558"/>
      <c r="D5" s="558"/>
      <c r="E5" s="26"/>
      <c r="F5" s="26"/>
    </row>
    <row r="6" spans="1:6" ht="21.75" customHeight="1" thickBot="1">
      <c r="A6" s="563"/>
      <c r="B6" s="560"/>
      <c r="C6" s="559"/>
      <c r="D6" s="559"/>
      <c r="E6" s="26"/>
      <c r="F6" s="26"/>
    </row>
    <row r="7" spans="1:6" ht="17.25" customHeight="1" thickTop="1">
      <c r="A7" s="41" t="s">
        <v>28</v>
      </c>
      <c r="B7" s="272">
        <f>B8+B10</f>
        <v>4928725</v>
      </c>
      <c r="C7" s="273">
        <f>C8+C10</f>
        <v>4360500</v>
      </c>
      <c r="D7" s="274">
        <f>D8+D10</f>
        <v>4360500</v>
      </c>
      <c r="E7" s="27"/>
      <c r="F7" s="26"/>
    </row>
    <row r="8" spans="1:6" ht="17.25" customHeight="1">
      <c r="A8" s="42" t="s">
        <v>35</v>
      </c>
      <c r="B8" s="275">
        <f>SUM(priemonės!K90)</f>
        <v>3717894</v>
      </c>
      <c r="C8" s="275">
        <f>SUM(priemonės!N90)</f>
        <v>4360500</v>
      </c>
      <c r="D8" s="276">
        <f>SUM(priemonės!O90)</f>
        <v>4360500</v>
      </c>
      <c r="E8" s="26"/>
      <c r="F8" s="26"/>
    </row>
    <row r="9" spans="1:6" ht="16.5" customHeight="1">
      <c r="A9" s="37" t="s">
        <v>36</v>
      </c>
      <c r="B9" s="277">
        <f>SUM(priemonės!L90)</f>
        <v>2026584</v>
      </c>
      <c r="C9" s="275">
        <v>0</v>
      </c>
      <c r="D9" s="278">
        <v>0</v>
      </c>
      <c r="E9" s="26"/>
      <c r="F9" s="26"/>
    </row>
    <row r="10" spans="1:6" ht="27.75" customHeight="1" thickBot="1">
      <c r="A10" s="43" t="s">
        <v>21</v>
      </c>
      <c r="B10" s="279">
        <f>SUM(priemonės!M90)</f>
        <v>1210831</v>
      </c>
      <c r="C10" s="279">
        <v>0</v>
      </c>
      <c r="D10" s="280">
        <v>0</v>
      </c>
      <c r="E10" s="26"/>
      <c r="F10" s="26"/>
    </row>
    <row r="11" spans="1:6" ht="19.5" customHeight="1" thickBot="1">
      <c r="A11" s="44" t="s">
        <v>31</v>
      </c>
      <c r="B11" s="281">
        <f>B12+B23</f>
        <v>4928725</v>
      </c>
      <c r="C11" s="281">
        <f>C12+C23</f>
        <v>4360500</v>
      </c>
      <c r="D11" s="282">
        <f>D12+D23</f>
        <v>4360500</v>
      </c>
    </row>
    <row r="12" spans="1:6" ht="18" customHeight="1" thickBot="1">
      <c r="A12" s="45" t="s">
        <v>30</v>
      </c>
      <c r="B12" s="283">
        <f>B13+B22</f>
        <v>4633165</v>
      </c>
      <c r="C12" s="283">
        <f>C13+C22</f>
        <v>4360500</v>
      </c>
      <c r="D12" s="284">
        <f>D13+D22</f>
        <v>4360500</v>
      </c>
    </row>
    <row r="13" spans="1:6" ht="20.25" customHeight="1">
      <c r="A13" s="36" t="s">
        <v>39</v>
      </c>
      <c r="B13" s="285">
        <f>B14+B15+B16+B17+B18+B19+B20+B21</f>
        <v>4550165</v>
      </c>
      <c r="C13" s="285">
        <f>C14+C15+C16+C17+C18+C19+C20+C21</f>
        <v>4360500</v>
      </c>
      <c r="D13" s="286">
        <f>D14+D15+D16+D17+D18+D19+D20+D21</f>
        <v>4360500</v>
      </c>
    </row>
    <row r="14" spans="1:6" ht="21" customHeight="1">
      <c r="A14" s="35" t="s">
        <v>37</v>
      </c>
      <c r="B14" s="287">
        <f>priemonės!J96</f>
        <v>4425389</v>
      </c>
      <c r="C14" s="287">
        <f>priemonės!N17+priemonės!N19+priemonės!N22+priemonės!N25+priemonės!N39+priemonės!N48+priemonės!N53+priemonės!N56+priemonės!N59+priemonės!N62+priemonės!N69+priemonės!N77+priemonės!N82+priemonės!N85</f>
        <v>4236500</v>
      </c>
      <c r="D14" s="287">
        <f>priemonės!O17+priemonės!O19+priemonės!O22+priemonės!O25+priemonės!O39+priemonės!O48+priemonės!O53+priemonės!O56+priemonės!O59+priemonės!O62+priemonės!O69+priemonės!O77+priemonės!O82+priemonės!O85</f>
        <v>4236500</v>
      </c>
    </row>
    <row r="15" spans="1:6" ht="39" customHeight="1">
      <c r="A15" s="37" t="s">
        <v>38</v>
      </c>
      <c r="B15" s="275">
        <v>0</v>
      </c>
      <c r="C15" s="275">
        <v>0</v>
      </c>
      <c r="D15" s="287">
        <v>0</v>
      </c>
    </row>
    <row r="16" spans="1:6" ht="30.75" customHeight="1">
      <c r="A16" s="37" t="s">
        <v>186</v>
      </c>
      <c r="B16" s="288">
        <f>priemonės!J97</f>
        <v>124776</v>
      </c>
      <c r="C16" s="288">
        <f>priemonės!N35</f>
        <v>124000</v>
      </c>
      <c r="D16" s="288">
        <f>priemonės!O35</f>
        <v>124000</v>
      </c>
    </row>
    <row r="17" spans="1:7" ht="23.25" customHeight="1">
      <c r="A17" s="37" t="s">
        <v>77</v>
      </c>
      <c r="B17" s="288">
        <v>0</v>
      </c>
      <c r="C17" s="288">
        <v>0</v>
      </c>
      <c r="D17" s="288">
        <v>0</v>
      </c>
    </row>
    <row r="18" spans="1:7" ht="28.5" customHeight="1">
      <c r="A18" s="37" t="s">
        <v>40</v>
      </c>
      <c r="B18" s="275">
        <v>0</v>
      </c>
      <c r="C18" s="275">
        <v>0</v>
      </c>
      <c r="D18" s="275">
        <v>0</v>
      </c>
    </row>
    <row r="19" spans="1:7" ht="42" customHeight="1">
      <c r="A19" s="37" t="s">
        <v>41</v>
      </c>
      <c r="B19" s="275">
        <v>0</v>
      </c>
      <c r="C19" s="275">
        <v>0</v>
      </c>
      <c r="D19" s="275">
        <v>0</v>
      </c>
    </row>
    <row r="20" spans="1:7" ht="32.25" hidden="1" customHeight="1">
      <c r="A20" s="63" t="s">
        <v>64</v>
      </c>
      <c r="B20" s="275">
        <v>0</v>
      </c>
      <c r="C20" s="275">
        <v>0</v>
      </c>
      <c r="D20" s="275">
        <v>0</v>
      </c>
    </row>
    <row r="21" spans="1:7" ht="28.5" hidden="1" customHeight="1" thickBot="1">
      <c r="A21" s="64" t="s">
        <v>68</v>
      </c>
      <c r="B21" s="289">
        <v>0</v>
      </c>
      <c r="C21" s="289">
        <v>0</v>
      </c>
      <c r="D21" s="289">
        <v>0</v>
      </c>
      <c r="G21" s="34"/>
    </row>
    <row r="22" spans="1:7" ht="25.5" customHeight="1" thickBot="1">
      <c r="A22" s="40" t="s">
        <v>33</v>
      </c>
      <c r="B22" s="285">
        <f>SUM(priemonės!J99:M99)</f>
        <v>83000</v>
      </c>
      <c r="C22" s="285">
        <f>priemonės!N31+priemonės!N34</f>
        <v>0</v>
      </c>
      <c r="D22" s="285">
        <f>priemonės!O31+priemonės!O34</f>
        <v>0</v>
      </c>
    </row>
    <row r="23" spans="1:7" ht="17.25" customHeight="1" thickBot="1">
      <c r="A23" s="46" t="s">
        <v>29</v>
      </c>
      <c r="B23" s="283">
        <f>B24+B25+B26+B27+B29</f>
        <v>295560</v>
      </c>
      <c r="C23" s="283">
        <f>C24+C25+C26+C27+C29</f>
        <v>0</v>
      </c>
      <c r="D23" s="283">
        <f>D24+D25+D26+D27+D29</f>
        <v>0</v>
      </c>
    </row>
    <row r="24" spans="1:7" ht="16.5" customHeight="1">
      <c r="A24" s="37" t="s">
        <v>32</v>
      </c>
      <c r="B24" s="275">
        <v>0</v>
      </c>
      <c r="C24" s="275">
        <v>0</v>
      </c>
      <c r="D24" s="290">
        <v>0</v>
      </c>
    </row>
    <row r="25" spans="1:7" ht="26.25" customHeight="1">
      <c r="A25" s="37" t="s">
        <v>34</v>
      </c>
      <c r="B25" s="275">
        <v>0</v>
      </c>
      <c r="C25" s="275">
        <v>0</v>
      </c>
      <c r="D25" s="290">
        <v>0</v>
      </c>
    </row>
    <row r="26" spans="1:7" ht="15" customHeight="1">
      <c r="A26" s="38" t="s">
        <v>187</v>
      </c>
      <c r="B26" s="291">
        <f>SUM(priemonės!J101:M101)</f>
        <v>0</v>
      </c>
      <c r="C26" s="291">
        <f>SUM(priemonės!N31,)</f>
        <v>0</v>
      </c>
      <c r="D26" s="292">
        <f>SUM(priemonės!O31,)</f>
        <v>0</v>
      </c>
    </row>
    <row r="27" spans="1:7" ht="18.75" customHeight="1">
      <c r="A27" s="65" t="s">
        <v>188</v>
      </c>
      <c r="B27" s="291">
        <v>0</v>
      </c>
      <c r="C27" s="291">
        <v>0</v>
      </c>
      <c r="D27" s="292">
        <v>0</v>
      </c>
    </row>
    <row r="28" spans="1:7" ht="0.75" customHeight="1">
      <c r="A28" s="63" t="s">
        <v>67</v>
      </c>
      <c r="B28" s="291">
        <v>0</v>
      </c>
      <c r="C28" s="291">
        <v>0</v>
      </c>
      <c r="D28" s="292">
        <v>0</v>
      </c>
    </row>
    <row r="29" spans="1:7" ht="18" customHeight="1" thickBot="1">
      <c r="A29" s="39" t="s">
        <v>189</v>
      </c>
      <c r="B29" s="293">
        <f>priemonės!J32</f>
        <v>295560</v>
      </c>
      <c r="C29" s="293">
        <v>0</v>
      </c>
      <c r="D29" s="294">
        <v>0</v>
      </c>
    </row>
    <row r="30" spans="1:7" ht="18" customHeight="1" thickTop="1">
      <c r="A30" s="30"/>
    </row>
    <row r="31" spans="1:7" ht="18.75" customHeight="1">
      <c r="A31" s="31"/>
    </row>
    <row r="32" spans="1:7">
      <c r="A32" s="30"/>
      <c r="B32" s="32"/>
      <c r="C32" s="30"/>
    </row>
    <row r="35" spans="1:1">
      <c r="A35" s="30"/>
    </row>
  </sheetData>
  <mergeCells count="5">
    <mergeCell ref="A1:C1"/>
    <mergeCell ref="C3:C6"/>
    <mergeCell ref="D3:D6"/>
    <mergeCell ref="B3:B6"/>
    <mergeCell ref="A3:A6"/>
  </mergeCells>
  <phoneticPr fontId="10" type="noConversion"/>
  <printOptions horizontalCentered="1"/>
  <pageMargins left="0.78740157480314965" right="0.74803149606299213" top="0.78740157480314965" bottom="0.39370078740157483" header="0" footer="0"/>
  <pageSetup scale="105" orientation="portrait" r:id="rId1"/>
  <headerFooter alignWithMargins="0">
    <oddHeader xml:space="preserve">&amp;C&amp;P+6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F43"/>
  <sheetViews>
    <sheetView workbookViewId="0">
      <selection activeCell="I6" sqref="I6"/>
    </sheetView>
  </sheetViews>
  <sheetFormatPr defaultRowHeight="12.75"/>
  <cols>
    <col min="1" max="1" width="17.7109375" customWidth="1"/>
    <col min="2" max="2" width="78.28515625" customWidth="1"/>
    <col min="3" max="3" width="11.7109375" customWidth="1"/>
    <col min="4" max="4" width="11.28515625" customWidth="1"/>
    <col min="5" max="5" width="11.5703125" customWidth="1"/>
  </cols>
  <sheetData>
    <row r="1" spans="1:6" ht="15.75">
      <c r="A1" s="566" t="s">
        <v>90</v>
      </c>
      <c r="B1" s="565"/>
      <c r="C1" s="565"/>
      <c r="D1" s="565"/>
      <c r="E1" s="565"/>
    </row>
    <row r="2" spans="1:6" ht="15.75" customHeight="1">
      <c r="A2" s="555" t="s">
        <v>84</v>
      </c>
      <c r="B2" s="570"/>
      <c r="C2" s="570"/>
      <c r="D2" s="570"/>
      <c r="E2" s="570"/>
    </row>
    <row r="3" spans="1:6" ht="15.75">
      <c r="A3" s="84"/>
    </row>
    <row r="4" spans="1:6" ht="15.75">
      <c r="A4" s="84"/>
    </row>
    <row r="5" spans="1:6" ht="42" customHeight="1">
      <c r="A5" s="567" t="s">
        <v>85</v>
      </c>
      <c r="B5" s="568" t="s">
        <v>86</v>
      </c>
      <c r="C5" s="567" t="s">
        <v>87</v>
      </c>
      <c r="D5" s="567"/>
      <c r="E5" s="567"/>
      <c r="F5" s="322"/>
    </row>
    <row r="6" spans="1:6" ht="15.75">
      <c r="A6" s="432"/>
      <c r="B6" s="569"/>
      <c r="C6" s="85" t="s">
        <v>88</v>
      </c>
      <c r="D6" s="85" t="s">
        <v>126</v>
      </c>
      <c r="E6" s="85" t="s">
        <v>143</v>
      </c>
      <c r="F6" s="322"/>
    </row>
    <row r="7" spans="1:6" ht="31.5">
      <c r="A7" s="86"/>
      <c r="B7" s="317" t="s">
        <v>101</v>
      </c>
      <c r="C7" s="87"/>
      <c r="D7" s="87"/>
      <c r="E7" s="87"/>
      <c r="F7" s="322"/>
    </row>
    <row r="8" spans="1:6" ht="33.75" customHeight="1">
      <c r="A8" s="86" t="s">
        <v>102</v>
      </c>
      <c r="B8" s="318" t="s">
        <v>124</v>
      </c>
      <c r="C8" s="88">
        <v>0</v>
      </c>
      <c r="D8" s="88">
        <v>0</v>
      </c>
      <c r="E8" s="88">
        <v>0</v>
      </c>
      <c r="F8" s="322"/>
    </row>
    <row r="9" spans="1:6" ht="18" customHeight="1">
      <c r="A9" s="86" t="s">
        <v>103</v>
      </c>
      <c r="B9" s="318" t="s">
        <v>184</v>
      </c>
      <c r="C9" s="88">
        <v>15</v>
      </c>
      <c r="D9" s="88">
        <v>20</v>
      </c>
      <c r="E9" s="88">
        <v>25</v>
      </c>
      <c r="F9" s="322"/>
    </row>
    <row r="10" spans="1:6" ht="16.5" customHeight="1">
      <c r="A10" s="86" t="s">
        <v>104</v>
      </c>
      <c r="B10" s="318" t="s">
        <v>91</v>
      </c>
      <c r="C10" s="88">
        <v>100</v>
      </c>
      <c r="D10" s="88">
        <v>100</v>
      </c>
      <c r="E10" s="88">
        <v>100</v>
      </c>
      <c r="F10" s="322"/>
    </row>
    <row r="11" spans="1:6" ht="17.25" customHeight="1">
      <c r="A11" s="86"/>
      <c r="B11" s="319" t="s">
        <v>105</v>
      </c>
      <c r="C11" s="101"/>
      <c r="D11" s="101"/>
      <c r="E11" s="101"/>
      <c r="F11" s="322"/>
    </row>
    <row r="12" spans="1:6" ht="19.5" customHeight="1">
      <c r="A12" s="86" t="s">
        <v>106</v>
      </c>
      <c r="B12" s="318" t="s">
        <v>52</v>
      </c>
      <c r="C12" s="88">
        <v>161</v>
      </c>
      <c r="D12" s="88">
        <v>161</v>
      </c>
      <c r="E12" s="88">
        <v>161</v>
      </c>
      <c r="F12" s="322"/>
    </row>
    <row r="13" spans="1:6" ht="19.5" customHeight="1">
      <c r="A13" s="86" t="s">
        <v>107</v>
      </c>
      <c r="B13" s="318" t="s">
        <v>92</v>
      </c>
      <c r="C13" s="88">
        <v>113.75</v>
      </c>
      <c r="D13" s="88">
        <v>113.75</v>
      </c>
      <c r="E13" s="88">
        <v>113.75</v>
      </c>
      <c r="F13" s="322"/>
    </row>
    <row r="14" spans="1:6" ht="19.5" customHeight="1">
      <c r="A14" s="86" t="s">
        <v>108</v>
      </c>
      <c r="B14" s="318" t="s">
        <v>53</v>
      </c>
      <c r="C14" s="88">
        <v>27</v>
      </c>
      <c r="D14" s="88">
        <v>27</v>
      </c>
      <c r="E14" s="88">
        <v>27</v>
      </c>
      <c r="F14" s="323"/>
    </row>
    <row r="15" spans="1:6" ht="19.5" customHeight="1">
      <c r="A15" s="86" t="s">
        <v>109</v>
      </c>
      <c r="B15" s="318" t="s">
        <v>93</v>
      </c>
      <c r="C15" s="88">
        <v>5</v>
      </c>
      <c r="D15" s="88">
        <v>5</v>
      </c>
      <c r="E15" s="88">
        <v>5</v>
      </c>
      <c r="F15" s="322"/>
    </row>
    <row r="16" spans="1:6" ht="36" customHeight="1">
      <c r="A16" s="86"/>
      <c r="B16" s="319" t="s">
        <v>164</v>
      </c>
      <c r="C16" s="100"/>
      <c r="D16" s="100"/>
      <c r="E16" s="100"/>
      <c r="F16" s="322"/>
    </row>
    <row r="17" spans="1:6" ht="19.5" customHeight="1">
      <c r="A17" s="86" t="s">
        <v>111</v>
      </c>
      <c r="B17" s="318" t="s">
        <v>167</v>
      </c>
      <c r="C17" s="88">
        <v>40</v>
      </c>
      <c r="D17" s="88">
        <v>0</v>
      </c>
      <c r="E17" s="88">
        <v>0</v>
      </c>
      <c r="F17" s="322"/>
    </row>
    <row r="18" spans="1:6" ht="19.5" customHeight="1">
      <c r="A18" s="86" t="s">
        <v>160</v>
      </c>
      <c r="B18" s="318" t="s">
        <v>162</v>
      </c>
      <c r="C18" s="88">
        <v>50</v>
      </c>
      <c r="D18" s="88">
        <v>60</v>
      </c>
      <c r="E18" s="88">
        <v>70</v>
      </c>
      <c r="F18" s="322"/>
    </row>
    <row r="19" spans="1:6" ht="19.5" customHeight="1">
      <c r="A19" s="86" t="s">
        <v>161</v>
      </c>
      <c r="B19" s="318" t="s">
        <v>163</v>
      </c>
      <c r="C19" s="88">
        <v>12</v>
      </c>
      <c r="D19" s="88">
        <v>8</v>
      </c>
      <c r="E19" s="88">
        <v>7</v>
      </c>
      <c r="F19" s="322"/>
    </row>
    <row r="20" spans="1:6" ht="35.25" customHeight="1">
      <c r="A20" s="86"/>
      <c r="B20" s="319" t="s">
        <v>153</v>
      </c>
      <c r="C20" s="100"/>
      <c r="D20" s="100"/>
      <c r="E20" s="100"/>
      <c r="F20" s="322"/>
    </row>
    <row r="21" spans="1:6" ht="19.5" customHeight="1">
      <c r="A21" s="86" t="s">
        <v>110</v>
      </c>
      <c r="B21" s="318" t="s">
        <v>94</v>
      </c>
      <c r="C21" s="88">
        <v>110</v>
      </c>
      <c r="D21" s="88">
        <v>120</v>
      </c>
      <c r="E21" s="88">
        <v>130</v>
      </c>
      <c r="F21" s="322"/>
    </row>
    <row r="22" spans="1:6" ht="17.25" customHeight="1">
      <c r="A22" s="86" t="s">
        <v>112</v>
      </c>
      <c r="B22" s="318" t="s">
        <v>157</v>
      </c>
      <c r="C22" s="88">
        <v>50</v>
      </c>
      <c r="D22" s="88">
        <v>50</v>
      </c>
      <c r="E22" s="88">
        <v>50</v>
      </c>
      <c r="F22" s="322"/>
    </row>
    <row r="23" spans="1:6" ht="19.5" customHeight="1">
      <c r="A23" s="86" t="s">
        <v>154</v>
      </c>
      <c r="B23" s="318" t="s">
        <v>156</v>
      </c>
      <c r="C23" s="88">
        <v>194</v>
      </c>
      <c r="D23" s="88">
        <v>194</v>
      </c>
      <c r="E23" s="88">
        <v>194</v>
      </c>
      <c r="F23" s="95"/>
    </row>
    <row r="24" spans="1:6" ht="31.5" customHeight="1">
      <c r="A24" s="86" t="s">
        <v>155</v>
      </c>
      <c r="B24" s="318" t="s">
        <v>159</v>
      </c>
      <c r="C24" s="88">
        <v>0</v>
      </c>
      <c r="D24" s="88">
        <v>0</v>
      </c>
      <c r="E24" s="88">
        <v>0</v>
      </c>
    </row>
    <row r="25" spans="1:6" ht="19.5" customHeight="1">
      <c r="A25" s="86" t="s">
        <v>155</v>
      </c>
      <c r="B25" s="320" t="s">
        <v>158</v>
      </c>
      <c r="C25" s="88">
        <v>2</v>
      </c>
      <c r="D25" s="88">
        <v>3</v>
      </c>
      <c r="E25" s="88">
        <v>4</v>
      </c>
    </row>
    <row r="26" spans="1:6" ht="19.5" customHeight="1">
      <c r="A26" s="86"/>
      <c r="B26" s="319" t="s">
        <v>113</v>
      </c>
      <c r="C26" s="100"/>
      <c r="D26" s="100"/>
      <c r="E26" s="100"/>
    </row>
    <row r="27" spans="1:6" ht="19.5" customHeight="1">
      <c r="A27" s="86" t="s">
        <v>116</v>
      </c>
      <c r="B27" s="318" t="s">
        <v>60</v>
      </c>
      <c r="C27" s="88">
        <v>100</v>
      </c>
      <c r="D27" s="88">
        <v>100</v>
      </c>
      <c r="E27" s="88">
        <v>100</v>
      </c>
    </row>
    <row r="28" spans="1:6" ht="19.5" customHeight="1">
      <c r="A28" s="86" t="s">
        <v>117</v>
      </c>
      <c r="B28" s="318" t="s">
        <v>95</v>
      </c>
      <c r="C28" s="88">
        <v>60</v>
      </c>
      <c r="D28" s="88">
        <v>60</v>
      </c>
      <c r="E28" s="88">
        <v>60</v>
      </c>
    </row>
    <row r="29" spans="1:6" ht="18" customHeight="1">
      <c r="A29" s="86"/>
      <c r="B29" s="319" t="s">
        <v>114</v>
      </c>
      <c r="C29" s="100"/>
      <c r="D29" s="100"/>
      <c r="E29" s="100"/>
    </row>
    <row r="30" spans="1:6" ht="18" customHeight="1">
      <c r="A30" s="86" t="s">
        <v>118</v>
      </c>
      <c r="B30" s="318" t="s">
        <v>96</v>
      </c>
      <c r="C30" s="88">
        <v>50</v>
      </c>
      <c r="D30" s="88">
        <v>50</v>
      </c>
      <c r="E30" s="88">
        <v>50</v>
      </c>
    </row>
    <row r="31" spans="1:6" ht="15.75">
      <c r="A31" s="86"/>
      <c r="B31" s="317" t="s">
        <v>115</v>
      </c>
      <c r="C31" s="100"/>
      <c r="D31" s="100"/>
      <c r="E31" s="100"/>
    </row>
    <row r="32" spans="1:6" ht="15.75">
      <c r="A32" s="86" t="s">
        <v>119</v>
      </c>
      <c r="B32" s="318" t="s">
        <v>97</v>
      </c>
      <c r="C32" s="88">
        <v>3000</v>
      </c>
      <c r="D32" s="88">
        <v>3200</v>
      </c>
      <c r="E32" s="88">
        <v>3200</v>
      </c>
    </row>
    <row r="33" spans="1:5" ht="19.5" customHeight="1">
      <c r="A33" s="86" t="s">
        <v>120</v>
      </c>
      <c r="B33" s="318" t="s">
        <v>98</v>
      </c>
      <c r="C33" s="88">
        <v>60</v>
      </c>
      <c r="D33" s="88">
        <v>60</v>
      </c>
      <c r="E33" s="88">
        <v>60</v>
      </c>
    </row>
    <row r="34" spans="1:5" ht="31.5">
      <c r="A34" s="86"/>
      <c r="B34" s="319" t="s">
        <v>131</v>
      </c>
      <c r="C34" s="100"/>
      <c r="D34" s="100"/>
      <c r="E34" s="100"/>
    </row>
    <row r="35" spans="1:5" ht="18.75" customHeight="1">
      <c r="A35" s="86" t="s">
        <v>121</v>
      </c>
      <c r="B35" s="318" t="s">
        <v>82</v>
      </c>
      <c r="C35" s="88">
        <v>80</v>
      </c>
      <c r="D35" s="88">
        <v>80</v>
      </c>
      <c r="E35" s="88">
        <v>80</v>
      </c>
    </row>
    <row r="36" spans="1:5" ht="18.75" customHeight="1">
      <c r="A36" s="86" t="s">
        <v>127</v>
      </c>
      <c r="B36" s="318" t="s">
        <v>128</v>
      </c>
      <c r="C36" s="88">
        <v>8</v>
      </c>
      <c r="D36" s="88">
        <v>10</v>
      </c>
      <c r="E36" s="88">
        <v>15</v>
      </c>
    </row>
    <row r="37" spans="1:5" ht="47.25">
      <c r="A37" s="86"/>
      <c r="B37" s="319" t="s">
        <v>132</v>
      </c>
      <c r="C37" s="100"/>
      <c r="D37" s="100"/>
      <c r="E37" s="100"/>
    </row>
    <row r="38" spans="1:5" ht="19.5" customHeight="1">
      <c r="A38" s="86" t="s">
        <v>122</v>
      </c>
      <c r="B38" s="318" t="s">
        <v>99</v>
      </c>
      <c r="C38" s="88">
        <v>15</v>
      </c>
      <c r="D38" s="88">
        <v>15</v>
      </c>
      <c r="E38" s="88">
        <v>15</v>
      </c>
    </row>
    <row r="39" spans="1:5" ht="16.5" customHeight="1">
      <c r="A39" s="86" t="s">
        <v>123</v>
      </c>
      <c r="B39" s="321" t="s">
        <v>100</v>
      </c>
      <c r="C39" s="103">
        <v>5</v>
      </c>
      <c r="D39" s="103">
        <v>5</v>
      </c>
      <c r="E39" s="103">
        <v>5</v>
      </c>
    </row>
    <row r="40" spans="1:5" ht="16.5" customHeight="1">
      <c r="A40" s="86" t="s">
        <v>129</v>
      </c>
      <c r="B40" s="321" t="s">
        <v>130</v>
      </c>
      <c r="C40" s="103">
        <v>1</v>
      </c>
      <c r="D40" s="103">
        <v>1</v>
      </c>
      <c r="E40" s="103">
        <v>1</v>
      </c>
    </row>
    <row r="41" spans="1:5" ht="16.5" customHeight="1">
      <c r="A41" s="86" t="s">
        <v>171</v>
      </c>
      <c r="B41" s="321" t="s">
        <v>170</v>
      </c>
      <c r="C41" s="103">
        <v>5</v>
      </c>
      <c r="D41" s="103">
        <v>5</v>
      </c>
      <c r="E41" s="103">
        <v>5</v>
      </c>
    </row>
    <row r="42" spans="1:5">
      <c r="A42" s="564" t="s">
        <v>89</v>
      </c>
      <c r="B42" s="565"/>
      <c r="C42" s="565"/>
      <c r="D42" s="565"/>
      <c r="E42" s="565"/>
    </row>
    <row r="43" spans="1:5">
      <c r="B43" s="95"/>
    </row>
  </sheetData>
  <mergeCells count="6">
    <mergeCell ref="A42:E42"/>
    <mergeCell ref="A1:E1"/>
    <mergeCell ref="C5:E5"/>
    <mergeCell ref="B5:B6"/>
    <mergeCell ref="A5:A6"/>
    <mergeCell ref="A2:E2"/>
  </mergeCells>
  <phoneticPr fontId="0" type="noConversion"/>
  <pageMargins left="0.75" right="0.75" top="1" bottom="1" header="0.5" footer="0.5"/>
  <pageSetup paperSize="9" orientation="landscape" verticalDpi="0" r:id="rId1"/>
  <headerFooter alignWithMargins="0">
    <oddHeader xml:space="preserve">&amp;C&amp;P+7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3</vt:i4>
      </vt:variant>
      <vt:variant>
        <vt:lpstr>Įvardinti diapazonai</vt:lpstr>
      </vt:variant>
      <vt:variant>
        <vt:i4>1</vt:i4>
      </vt:variant>
    </vt:vector>
  </HeadingPairs>
  <TitlesOfParts>
    <vt:vector size="4" baseType="lpstr">
      <vt:lpstr>priemonės</vt:lpstr>
      <vt:lpstr>asignavimai</vt:lpstr>
      <vt:lpstr>vertinimo kriterijai</vt:lpstr>
      <vt:lpstr>priemonės!Spausdinti_pavadinimus</vt:lpstr>
    </vt:vector>
  </TitlesOfParts>
  <Company>valdyba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A.Cepiene</dc:creator>
  <cp:lastModifiedBy>Ona Aleknavičiūtė</cp:lastModifiedBy>
  <cp:lastPrinted>2015-02-11T09:03:37Z</cp:lastPrinted>
  <dcterms:created xsi:type="dcterms:W3CDTF">2007-07-27T10:32:34Z</dcterms:created>
  <dcterms:modified xsi:type="dcterms:W3CDTF">2015-07-27T07:33:14Z</dcterms:modified>
</cp:coreProperties>
</file>